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n936\AppData\Local\Microsoft\Windows\INetCache\Content.Outlook\A14QPTML\"/>
    </mc:Choice>
  </mc:AlternateContent>
  <xr:revisionPtr revIDLastSave="0" documentId="13_ncr:1_{0954F7EE-36E3-43EC-9677-B7C33E75AAAC}" xr6:coauthVersionLast="46" xr6:coauthVersionMax="46" xr10:uidLastSave="{00000000-0000-0000-0000-000000000000}"/>
  <bookViews>
    <workbookView showHorizontalScroll="0" showVerticalScroll="0" xWindow="-120" yWindow="-120" windowWidth="29040" windowHeight="17640" xr2:uid="{00000000-000D-0000-FFFF-FFFF00000000}"/>
  </bookViews>
  <sheets>
    <sheet name="Avstemming arbeidsgiveravgift" sheetId="1" r:id="rId1"/>
    <sheet name="Beregning aga sone 1a" sheetId="2" r:id="rId2"/>
  </sheets>
  <externalReferences>
    <externalReference r:id="rId3"/>
  </externalReferences>
  <definedNames>
    <definedName name="Ar" localSheetId="0">'Avstemming arbeidsgiveravgift'!$L$5</definedName>
    <definedName name="Ar" localSheetId="1">'Avstemming arbeidsgiveravgift'!$L$5</definedName>
    <definedName name="Ar">'[1]9-10'!$K$5</definedName>
    <definedName name="Firmanavn">'Avstemming arbeidsgiveravgift'!$A$7</definedName>
    <definedName name="FullSats_S_1" localSheetId="0">'Avstemming arbeidsgiveravgift'!$C$48</definedName>
    <definedName name="FullSats_S_1" localSheetId="1">'Avstemming arbeidsgiveravgift'!$C$48</definedName>
    <definedName name="FullSats_S_1">'[1]9-10'!$C$42</definedName>
    <definedName name="FullSats_S_2" localSheetId="0">'Avstemming arbeidsgiveravgift'!$C$49</definedName>
    <definedName name="FullSats_S_2" localSheetId="1">'Avstemming arbeidsgiveravgift'!$C$49</definedName>
    <definedName name="FullSats_S_2">'[1]9-10'!$C$43</definedName>
    <definedName name="FullSats_S_3" localSheetId="0">'Avstemming arbeidsgiveravgift'!$C$50</definedName>
    <definedName name="FullSats_S_3" localSheetId="1">'Avstemming arbeidsgiveravgift'!$C$50</definedName>
    <definedName name="FullSats_S_3">'[1]9-10'!$C$44</definedName>
    <definedName name="FullSats_S_4" localSheetId="0">'Avstemming arbeidsgiveravgift'!$C$51</definedName>
    <definedName name="FullSats_S_4" localSheetId="1">'Avstemming arbeidsgiveravgift'!$C$51</definedName>
    <definedName name="FullSats_S_4">'[1]9-10'!$C$45</definedName>
    <definedName name="FullSats_S_4a">'Avstemming arbeidsgiveravgift'!$C$52</definedName>
    <definedName name="FullSats_S_5" localSheetId="0">'Avstemming arbeidsgiveravgift'!$C$53</definedName>
    <definedName name="FullSats_S_5" localSheetId="1">'Avstemming arbeidsgiveravgift'!$C$53</definedName>
    <definedName name="FullSats_S_5">'[1]9-10'!$C$46</definedName>
    <definedName name="Høy_sats" localSheetId="0">'Avstemming arbeidsgiveravgift'!#REF!</definedName>
    <definedName name="Høy_sats" localSheetId="1">'Avstemming arbeidsgiveravgift'!#REF!</definedName>
    <definedName name="Høy_sats">'[1]9-10'!$C$47</definedName>
    <definedName name="O62_FullSats_S_1" localSheetId="0">'Avstemming arbeidsgiveravgift'!$F$48</definedName>
    <definedName name="O62_FullSats_S_1" localSheetId="1">'Avstemming arbeidsgiveravgift'!$F$48</definedName>
    <definedName name="O62_FullSats_S_1">'[1]9-10'!$F$42</definedName>
    <definedName name="O62_FullSats_S_2" localSheetId="0">'Avstemming arbeidsgiveravgift'!$F$49</definedName>
    <definedName name="O62_FullSats_S_2" localSheetId="1">'Avstemming arbeidsgiveravgift'!$F$49</definedName>
    <definedName name="O62_FullSats_S_2">'[1]9-10'!$F$43</definedName>
    <definedName name="O62_FullSats_S_3" localSheetId="0">'Avstemming arbeidsgiveravgift'!$F$50</definedName>
    <definedName name="O62_FullSats_S_3" localSheetId="1">'Avstemming arbeidsgiveravgift'!$F$50</definedName>
    <definedName name="O62_FullSats_S_3">'[1]9-10'!$F$44</definedName>
    <definedName name="O62_FullSats_S_4" localSheetId="0">'Avstemming arbeidsgiveravgift'!$F$51</definedName>
    <definedName name="O62_FullSats_S_4" localSheetId="1">'Avstemming arbeidsgiveravgift'!$F$51</definedName>
    <definedName name="O62_FullSats_S_4">'[1]9-10'!$F$45</definedName>
    <definedName name="O62_OvgSats_S_1" localSheetId="0">'Avstemming arbeidsgiveravgift'!$H$48</definedName>
    <definedName name="O62_OvgSats_S_1" localSheetId="1">'Avstemming arbeidsgiveravgift'!$H$48</definedName>
    <definedName name="O62_OvgSats_S_2" localSheetId="0">'Avstemming arbeidsgiveravgift'!$H$49</definedName>
    <definedName name="O62_OvgSats_S_2" localSheetId="1">'Avstemming arbeidsgiveravgift'!$H$49</definedName>
    <definedName name="O62_OvgSats_S_2">'[1]9-10'!$H$43</definedName>
    <definedName name="O62_OvgSats_S_3" localSheetId="0">'Avstemming arbeidsgiveravgift'!$H$50</definedName>
    <definedName name="O62_OvgSats_S_3" localSheetId="1">'Avstemming arbeidsgiveravgift'!$H$50</definedName>
    <definedName name="O62_OvgSats_S_3">'[1]9-10'!$H$44</definedName>
    <definedName name="O62_OvgSats_S_4" localSheetId="0">'Avstemming arbeidsgiveravgift'!$H$51</definedName>
    <definedName name="O62_OvgSats_S_4" localSheetId="1">'Avstemming arbeidsgiveravgift'!$H$51</definedName>
    <definedName name="O62_OvgSats_S_4">'[1]9-10'!$H$45</definedName>
    <definedName name="O62RedSats_S_1" localSheetId="0">'Avstemming arbeidsgiveravgift'!$G$48</definedName>
    <definedName name="O62RedSats_S_1" localSheetId="1">'Avstemming arbeidsgiveravgift'!$G$48</definedName>
    <definedName name="O62RedSats_S_2" localSheetId="0">'Avstemming arbeidsgiveravgift'!$G$49</definedName>
    <definedName name="O62RedSats_S_2" localSheetId="1">'Avstemming arbeidsgiveravgift'!$G$49</definedName>
    <definedName name="O62RedSats_S_2">'[1]9-10'!$G$43</definedName>
    <definedName name="O62RedSats_S_3" localSheetId="0">'Avstemming arbeidsgiveravgift'!$G$50</definedName>
    <definedName name="O62RedSats_S_3" localSheetId="1">'Avstemming arbeidsgiveravgift'!$G$50</definedName>
    <definedName name="O62RedSats_S_3">'[1]9-10'!$G$44</definedName>
    <definedName name="O62RedSats_S_4" localSheetId="0">'Avstemming arbeidsgiveravgift'!$G$51</definedName>
    <definedName name="O62RedSats_S_4" localSheetId="1">'Avstemming arbeidsgiveravgift'!$G$51</definedName>
    <definedName name="O62RedSats_S_4">'[1]9-10'!$G$45</definedName>
    <definedName name="OvgSats_S_1" localSheetId="0">'Avstemming arbeidsgiveravgift'!$E$48</definedName>
    <definedName name="OvgSats_S_1" localSheetId="1">'Avstemming arbeidsgiveravgift'!$E$48</definedName>
    <definedName name="OvgSats_S_2" localSheetId="0">'Avstemming arbeidsgiveravgift'!$E$49</definedName>
    <definedName name="OvgSats_S_2" localSheetId="1">'Avstemming arbeidsgiveravgift'!$E$49</definedName>
    <definedName name="OvgSats_S_2">'[1]9-10'!$E$43</definedName>
    <definedName name="OvgSats_S_3" localSheetId="0">'Avstemming arbeidsgiveravgift'!$E$50</definedName>
    <definedName name="OvgSats_S_3" localSheetId="1">'Avstemming arbeidsgiveravgift'!$E$50</definedName>
    <definedName name="OvgSats_S_3">'[1]9-10'!$E$44</definedName>
    <definedName name="OvgSats_S_4" localSheetId="0">'Avstemming arbeidsgiveravgift'!$E$51</definedName>
    <definedName name="OvgSats_S_4" localSheetId="1">'Avstemming arbeidsgiveravgift'!$E$51</definedName>
    <definedName name="OvgSats_S_4">'[1]9-10'!$E$45</definedName>
    <definedName name="RedSats_S_1" localSheetId="0">'Avstemming arbeidsgiveravgift'!$D$48</definedName>
    <definedName name="RedSats_S_1" localSheetId="1">'Avstemming arbeidsgiveravgift'!$D$48</definedName>
    <definedName name="RedSats_S_2" localSheetId="0">'Avstemming arbeidsgiveravgift'!$D$49</definedName>
    <definedName name="RedSats_S_2" localSheetId="1">'Avstemming arbeidsgiveravgift'!$D$49</definedName>
    <definedName name="RedSats_S_2">'[1]9-10'!$D$43</definedName>
    <definedName name="RedSats_S_3" localSheetId="0">'Avstemming arbeidsgiveravgift'!$D$50</definedName>
    <definedName name="RedSats_S_3" localSheetId="1">'Avstemming arbeidsgiveravgift'!$D$50</definedName>
    <definedName name="RedSats_S_3">'[1]9-10'!$D$44</definedName>
    <definedName name="RedSats_S_4" localSheetId="0">'Avstemming arbeidsgiveravgift'!$D$51</definedName>
    <definedName name="RedSats_S_4" localSheetId="1">'Avstemming arbeidsgiveravgift'!$D$51</definedName>
    <definedName name="RedSats_S_4">'[1]9-10'!$D$45</definedName>
    <definedName name="Utarb_dato">'Avstemming arbeidsgiveravgift'!$J$5</definedName>
    <definedName name="_xlnm.Print_Area" localSheetId="0">'Avstemming arbeidsgiveravgift'!$A$1:$M$36</definedName>
    <definedName name="_xlnm.Print_Area" localSheetId="1">'Beregning aga sone 1a'!$A$2:$J$26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C53" i="1" l="1"/>
  <c r="C52" i="1"/>
  <c r="C51" i="1"/>
  <c r="C50" i="1"/>
  <c r="C48" i="1"/>
  <c r="C49" i="1"/>
  <c r="A7" i="2"/>
  <c r="G14" i="2" l="1"/>
  <c r="E14" i="2"/>
  <c r="D14" i="2"/>
  <c r="B21" i="2" l="1"/>
  <c r="D14" i="1"/>
  <c r="D15" i="1"/>
  <c r="D16" i="1"/>
  <c r="B17" i="1"/>
  <c r="C17" i="1"/>
  <c r="E17" i="1"/>
  <c r="F17" i="1"/>
  <c r="G17" i="1"/>
  <c r="H17" i="1"/>
  <c r="I17" i="1"/>
  <c r="K17" i="1"/>
  <c r="D18" i="1"/>
  <c r="D19" i="1"/>
  <c r="D20" i="1"/>
  <c r="B21" i="1"/>
  <c r="C21" i="1"/>
  <c r="E21" i="1"/>
  <c r="F21" i="1"/>
  <c r="G21" i="1"/>
  <c r="H21" i="1"/>
  <c r="I21" i="1"/>
  <c r="K21" i="1"/>
  <c r="L22" i="1"/>
  <c r="K32" i="1"/>
  <c r="K46" i="1"/>
  <c r="C13" i="1" s="1"/>
  <c r="E13" i="1"/>
  <c r="F13" i="1"/>
  <c r="G13" i="1"/>
  <c r="H13" i="1"/>
  <c r="I13" i="1"/>
  <c r="F23" i="1" l="1"/>
  <c r="F25" i="1" s="1"/>
  <c r="C23" i="1"/>
  <c r="C25" i="1" s="1"/>
  <c r="H23" i="1"/>
  <c r="H25" i="1" s="1"/>
  <c r="G23" i="1"/>
  <c r="G25" i="1" s="1"/>
  <c r="B23" i="1"/>
  <c r="K23" i="1"/>
  <c r="I23" i="1"/>
  <c r="I25" i="1" s="1"/>
  <c r="E23" i="1"/>
  <c r="E25" i="1" s="1"/>
  <c r="D21" i="1"/>
  <c r="D17" i="1"/>
  <c r="D23" i="1" l="1"/>
  <c r="D25" i="1" s="1"/>
  <c r="C15" i="2"/>
  <c r="D15" i="2" s="1"/>
  <c r="G15" i="2" l="1"/>
  <c r="E15" i="2"/>
  <c r="H15" i="2" l="1"/>
  <c r="J14" i="1" s="1"/>
  <c r="L14" i="1" s="1"/>
  <c r="F15" i="2"/>
  <c r="I15" i="2" s="1"/>
  <c r="C16" i="2" s="1"/>
  <c r="E16" i="2" l="1"/>
  <c r="G16" i="2"/>
  <c r="D16" i="2"/>
  <c r="H16" i="2" l="1"/>
  <c r="J15" i="1" s="1"/>
  <c r="F16" i="2"/>
  <c r="L15" i="1" l="1"/>
  <c r="I16" i="2"/>
  <c r="C17" i="2" l="1"/>
  <c r="D17" i="2" l="1"/>
  <c r="G17" i="2"/>
  <c r="E17" i="2"/>
  <c r="F17" i="2" l="1"/>
  <c r="I17" i="2" s="1"/>
  <c r="H17" i="2"/>
  <c r="J16" i="1" l="1"/>
  <c r="C18" i="2"/>
  <c r="L16" i="1" l="1"/>
  <c r="L17" i="1" s="1"/>
  <c r="J17" i="1"/>
  <c r="G18" i="2"/>
  <c r="E18" i="2"/>
  <c r="D18" i="2"/>
  <c r="H18" i="2" l="1"/>
  <c r="F18" i="2"/>
  <c r="J18" i="1" l="1"/>
  <c r="I18" i="2"/>
  <c r="L18" i="1" l="1"/>
  <c r="C19" i="2"/>
  <c r="E19" i="2" l="1"/>
  <c r="D19" i="2"/>
  <c r="G19" i="2"/>
  <c r="H19" i="2" l="1"/>
  <c r="J19" i="1" s="1"/>
  <c r="F19" i="2"/>
  <c r="I19" i="2" s="1"/>
  <c r="C20" i="2" l="1"/>
  <c r="L19" i="1"/>
  <c r="G20" i="2" l="1"/>
  <c r="E20" i="2"/>
  <c r="D20" i="2"/>
  <c r="H20" i="2" l="1"/>
  <c r="F20" i="2"/>
  <c r="J20" i="1" l="1"/>
  <c r="H21" i="2"/>
  <c r="F21" i="2"/>
  <c r="I20" i="2"/>
  <c r="L20" i="1" l="1"/>
  <c r="L21" i="1" s="1"/>
  <c r="L23" i="1" s="1"/>
  <c r="J21" i="1"/>
  <c r="J23" i="1" s="1"/>
  <c r="K25" i="1" s="1"/>
</calcChain>
</file>

<file path=xl/sharedStrings.xml><?xml version="1.0" encoding="utf-8"?>
<sst xmlns="http://schemas.openxmlformats.org/spreadsheetml/2006/main" count="104" uniqueCount="76">
  <si>
    <t>Sone 5</t>
  </si>
  <si>
    <t>Sone 4a</t>
  </si>
  <si>
    <t>Sone 4</t>
  </si>
  <si>
    <t>Sone 3</t>
  </si>
  <si>
    <t>Sone 2</t>
  </si>
  <si>
    <t>Sone 1</t>
  </si>
  <si>
    <t xml:space="preserve">Avgiftssatser </t>
  </si>
  <si>
    <t>Denne tabllen skal inneholde satsene for det år som er angitt i A50 og gjengitt i celle K40 ovenfor.</t>
  </si>
  <si>
    <t>Tabellen 'Aktuell' skal ALDRI redigeres. Den får sine verdier fra én av tabllene nedenfor, dvs enten tabellen som starter i A50 eller tabellen 'Ellers' med start i A61</t>
  </si>
  <si>
    <t>Aktuelt år</t>
  </si>
  <si>
    <t>Aktuell</t>
  </si>
  <si>
    <t>**************************************************************************************************************</t>
  </si>
  <si>
    <t>*****</t>
  </si>
  <si>
    <t>* * HJELPETABELLER ** IKKE GJØR ENDRINGER HER (UTENFOR SKJEMAOMRÅDET)!</t>
  </si>
  <si>
    <t>Differanse</t>
  </si>
  <si>
    <t>avgift i regnskapet</t>
  </si>
  <si>
    <t>Skyldig arbeidsgiver-</t>
  </si>
  <si>
    <t>KOMMENTARER :</t>
  </si>
  <si>
    <t>Avgift 6. termin</t>
  </si>
  <si>
    <t>Avstemming skyldig arbeidsgiveravgift pr. 31.12…..</t>
  </si>
  <si>
    <t>Avgiftsgrunnlagene i sone 1a og beregningen av avgiften hentes direkte fra underliggende beregningsark</t>
  </si>
  <si>
    <t>regnskapsavslutningen skal avgiftsgrunnlaget i dette skjemaet stemme med lønnsinnberetningen.</t>
  </si>
  <si>
    <t xml:space="preserve">Dette skjemaet kan benyttes til avstemming mot de bokførte tall gjennom året. I forbindelse med </t>
  </si>
  <si>
    <t xml:space="preserve">        Differanse</t>
  </si>
  <si>
    <t xml:space="preserve">        Kostn.ført i regnskapet</t>
  </si>
  <si>
    <t>Avg.pl. ihht. kontrolloppstilling</t>
  </si>
  <si>
    <t>Total</t>
  </si>
  <si>
    <t>Korreksjoner</t>
  </si>
  <si>
    <t>Sub-total</t>
  </si>
  <si>
    <t xml:space="preserve"> </t>
  </si>
  <si>
    <t>TERMIN</t>
  </si>
  <si>
    <t>giveravgift</t>
  </si>
  <si>
    <t>Dato</t>
  </si>
  <si>
    <t>Avvik</t>
  </si>
  <si>
    <t>arbeids-</t>
  </si>
  <si>
    <t>Sone 1a</t>
  </si>
  <si>
    <t>Bilagsnr.</t>
  </si>
  <si>
    <t xml:space="preserve">Betalt </t>
  </si>
  <si>
    <t>Beregnet</t>
  </si>
  <si>
    <t>SJONER</t>
  </si>
  <si>
    <t>Avgiftsgrunnlag, her legges nettotallene inn dvs. etter refusjon.</t>
  </si>
  <si>
    <t>SPESIFIKA-</t>
  </si>
  <si>
    <t xml:space="preserve">      AVSTEMMING AV ARBEIDSGIVERAVGIFT</t>
  </si>
  <si>
    <t>Sak:</t>
  </si>
  <si>
    <t>1 av 1</t>
  </si>
  <si>
    <t>Side:</t>
  </si>
  <si>
    <t>Gj.gått dato/sign:</t>
  </si>
  <si>
    <t>Firma:</t>
  </si>
  <si>
    <t>År:</t>
  </si>
  <si>
    <t>Utarb. dato/sign:</t>
  </si>
  <si>
    <t>Arkiv:</t>
  </si>
  <si>
    <t>Redusert sats</t>
  </si>
  <si>
    <t>Full sats</t>
  </si>
  <si>
    <t>Årets fribeløp</t>
  </si>
  <si>
    <t>Satser:</t>
  </si>
  <si>
    <t>beregning</t>
  </si>
  <si>
    <t>termin</t>
  </si>
  <si>
    <t>Rest fribeløp</t>
  </si>
  <si>
    <t>Beregnet aga</t>
  </si>
  <si>
    <t>Overgangssats</t>
  </si>
  <si>
    <t>Anvendt fribeløp</t>
  </si>
  <si>
    <t>Grunnlag</t>
  </si>
  <si>
    <t>Termin</t>
  </si>
  <si>
    <t>Årets fribeløp:</t>
  </si>
  <si>
    <t>1</t>
  </si>
  <si>
    <t>Kunde:</t>
  </si>
  <si>
    <t>BEREGNING AV ARBEIDSGIVERAVGIFT - sone 1a</t>
  </si>
  <si>
    <t>I tillegg må korrekt år stå i feltet År (kolonne H/I, rad 5)</t>
  </si>
  <si>
    <t>som du får tilgang til ved å gå på arkfanen Beregning aga sone 1a.</t>
  </si>
  <si>
    <t>ytelser</t>
  </si>
  <si>
    <t>avgiftspliktige</t>
  </si>
  <si>
    <t>Sum</t>
  </si>
  <si>
    <t>Tabellen nedenfor må oppdateres dersom det er endringer, og årstall må korrigeres.</t>
  </si>
  <si>
    <t>se eget ark</t>
  </si>
  <si>
    <t>(For godstransport på vei, næringskode 49.41 er fribeløpet 250 000, må legges inn manuelt i B11)</t>
  </si>
  <si>
    <r>
      <t>Vedrørende korona og arbeidsgiveravgift for 3. termin 2020</t>
    </r>
    <r>
      <rPr>
        <sz val="10"/>
        <color theme="1"/>
        <rFont val="Calibri"/>
        <family val="2"/>
        <scheme val="minor"/>
      </rPr>
      <t xml:space="preserve">
For 3. termin 2020 er arbeidsgiveravgiften redusert med 4% for alle arbeidsgivere, uavhengig av hvilken sone arbeidsgiver driver virksomhet i. Arbeidsgiver </t>
    </r>
    <r>
      <rPr>
        <u/>
        <sz val="10"/>
        <color theme="1"/>
        <rFont val="Calibri"/>
        <family val="2"/>
        <scheme val="minor"/>
      </rPr>
      <t>skal</t>
    </r>
    <r>
      <rPr>
        <sz val="10"/>
        <color theme="1"/>
        <rFont val="Calibri"/>
        <family val="2"/>
        <scheme val="minor"/>
      </rPr>
      <t xml:space="preserve"> rapportere 
3. termin på vanlig måte og med ordninære satser. Skatteetaten beregner hva den reduserte arbeidsgiveravgiften utgjør på grunnlag av arbeidsgiveravgiftsgrunnlaget som arbeidsgiver har rapportert i a-melding for mai og juni. Dette kravet ble sendt ut før forfall for 3. termin 15.10.2020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Refundert arbeidsgiveravgift skal komme frem på egen linje i avstemmingskjema for 3 termin og pr 31.12. ved avstemming mellom betalt og kostnadsført arbeidsgiveravgift. Saldo på konto for redusert arbeidsgiveravgift 3. termin hensyntas i sum kostnadsført arbeidsgiveravgift og betalt arbeidsgiveravgift.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</si>
</sst>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\ %"/>
    <numFmt numFmtId="166" formatCode="General_)"/>
    <numFmt numFmtId="167" formatCode="_(* #,##0.00_);_(* \(#,##0.00\);_(* &quot;-&quot;??_);_(@_)"/>
    <numFmt numFmtId="168" formatCode="_(* #,##0_);_(* \(#,##0\);_(* &quot;-&quot;??_);_(@_)"/>
    <numFmt numFmtId="169" formatCode="0_ ;\-0\ "/>
  </numFmts>
  <fonts count="4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9"/>
      <name val="Times New Roman"/>
      <family val="1"/>
    </font>
    <font>
      <sz val="9"/>
      <color indexed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7" fontId="17" fillId="0" borderId="0" applyFont="0" applyFill="0" applyBorder="0" applyAlignment="0" applyProtection="0"/>
    <xf numFmtId="166" fontId="2" fillId="0" borderId="0"/>
    <xf numFmtId="0" fontId="18" fillId="0" borderId="0"/>
    <xf numFmtId="166" fontId="1" fillId="0" borderId="0"/>
    <xf numFmtId="0" fontId="17" fillId="0" borderId="0"/>
    <xf numFmtId="9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28">
    <xf numFmtId="0" fontId="0" fillId="0" borderId="0" xfId="0"/>
    <xf numFmtId="38" fontId="2" fillId="0" borderId="0" xfId="4" applyNumberFormat="1" applyFont="1" applyProtection="1"/>
    <xf numFmtId="38" fontId="3" fillId="0" borderId="0" xfId="4" applyNumberFormat="1" applyFont="1" applyProtection="1"/>
    <xf numFmtId="165" fontId="5" fillId="0" borderId="0" xfId="6" applyNumberFormat="1" applyFont="1" applyProtection="1"/>
    <xf numFmtId="165" fontId="5" fillId="0" borderId="0" xfId="6" applyNumberFormat="1" applyFont="1" applyFill="1" applyProtection="1"/>
    <xf numFmtId="38" fontId="5" fillId="0" borderId="0" xfId="4" applyNumberFormat="1" applyFont="1" applyFill="1" applyBorder="1" applyAlignment="1" applyProtection="1">
      <alignment horizontal="right"/>
    </xf>
    <xf numFmtId="10" fontId="2" fillId="0" borderId="0" xfId="6" applyNumberFormat="1" applyFont="1" applyProtection="1"/>
    <xf numFmtId="165" fontId="6" fillId="0" borderId="0" xfId="6" applyNumberFormat="1" applyFont="1" applyFill="1" applyBorder="1" applyProtection="1"/>
    <xf numFmtId="165" fontId="5" fillId="0" borderId="0" xfId="6" applyNumberFormat="1" applyFont="1" applyFill="1" applyBorder="1" applyProtection="1"/>
    <xf numFmtId="0" fontId="7" fillId="4" borderId="2" xfId="4" applyNumberFormat="1" applyFont="1" applyFill="1" applyBorder="1" applyAlignment="1" applyProtection="1">
      <alignment horizontal="center"/>
    </xf>
    <xf numFmtId="38" fontId="7" fillId="4" borderId="3" xfId="4" applyNumberFormat="1" applyFont="1" applyFill="1" applyBorder="1" applyProtection="1"/>
    <xf numFmtId="38" fontId="2" fillId="0" borderId="0" xfId="4" applyNumberFormat="1" applyFont="1" applyBorder="1" applyProtection="1"/>
    <xf numFmtId="38" fontId="8" fillId="0" borderId="0" xfId="4" applyNumberFormat="1" applyFont="1" applyBorder="1" applyProtection="1"/>
    <xf numFmtId="38" fontId="8" fillId="0" borderId="0" xfId="4" applyNumberFormat="1" applyFont="1" applyFill="1" applyBorder="1" applyProtection="1"/>
    <xf numFmtId="38" fontId="8" fillId="0" borderId="0" xfId="4" applyNumberFormat="1" applyFont="1" applyFill="1" applyBorder="1" applyProtection="1">
      <protection locked="0"/>
    </xf>
    <xf numFmtId="38" fontId="10" fillId="5" borderId="0" xfId="4" applyNumberFormat="1" applyFont="1" applyFill="1" applyProtection="1"/>
    <xf numFmtId="38" fontId="10" fillId="5" borderId="0" xfId="4" applyNumberFormat="1" applyFont="1" applyFill="1" applyBorder="1" applyProtection="1"/>
    <xf numFmtId="38" fontId="11" fillId="5" borderId="0" xfId="4" applyNumberFormat="1" applyFont="1" applyFill="1" applyBorder="1" applyProtection="1"/>
    <xf numFmtId="38" fontId="11" fillId="5" borderId="0" xfId="4" applyNumberFormat="1" applyFont="1" applyFill="1" applyBorder="1" applyAlignment="1" applyProtection="1">
      <alignment horizontal="right"/>
    </xf>
    <xf numFmtId="38" fontId="2" fillId="0" borderId="4" xfId="4" applyNumberFormat="1" applyFont="1" applyBorder="1" applyProtection="1"/>
    <xf numFmtId="38" fontId="2" fillId="0" borderId="5" xfId="4" applyNumberFormat="1" applyFont="1" applyBorder="1" applyProtection="1"/>
    <xf numFmtId="38" fontId="8" fillId="0" borderId="5" xfId="4" applyNumberFormat="1" applyFont="1" applyBorder="1" applyProtection="1"/>
    <xf numFmtId="38" fontId="9" fillId="6" borderId="5" xfId="4" applyNumberFormat="1" applyFont="1" applyFill="1" applyBorder="1" applyProtection="1">
      <protection locked="0"/>
    </xf>
    <xf numFmtId="38" fontId="8" fillId="0" borderId="4" xfId="4" applyNumberFormat="1" applyFont="1" applyBorder="1" applyProtection="1"/>
    <xf numFmtId="38" fontId="9" fillId="0" borderId="4" xfId="4" applyNumberFormat="1" applyFont="1" applyBorder="1" applyProtection="1"/>
    <xf numFmtId="38" fontId="9" fillId="6" borderId="6" xfId="4" applyNumberFormat="1" applyFont="1" applyFill="1" applyBorder="1" applyProtection="1">
      <protection locked="0"/>
    </xf>
    <xf numFmtId="38" fontId="6" fillId="0" borderId="5" xfId="4" applyNumberFormat="1" applyFont="1" applyBorder="1" applyProtection="1"/>
    <xf numFmtId="38" fontId="14" fillId="0" borderId="31" xfId="4" applyNumberFormat="1" applyFont="1" applyBorder="1" applyAlignment="1" applyProtection="1">
      <alignment vertical="top"/>
    </xf>
    <xf numFmtId="38" fontId="14" fillId="0" borderId="0" xfId="4" applyNumberFormat="1" applyFont="1" applyAlignment="1" applyProtection="1">
      <alignment vertical="top"/>
    </xf>
    <xf numFmtId="38" fontId="8" fillId="0" borderId="0" xfId="4" applyNumberFormat="1" applyFont="1" applyProtection="1"/>
    <xf numFmtId="38" fontId="14" fillId="0" borderId="4" xfId="4" applyNumberFormat="1" applyFont="1" applyBorder="1" applyAlignment="1" applyProtection="1">
      <alignment vertical="top"/>
    </xf>
    <xf numFmtId="38" fontId="14" fillId="0" borderId="13" xfId="4" applyNumberFormat="1" applyFont="1" applyBorder="1" applyAlignment="1" applyProtection="1">
      <alignment horizontal="left" vertical="top"/>
    </xf>
    <xf numFmtId="38" fontId="13" fillId="0" borderId="0" xfId="4" applyNumberFormat="1" applyFont="1" applyProtection="1"/>
    <xf numFmtId="38" fontId="6" fillId="0" borderId="5" xfId="4" applyNumberFormat="1" applyFont="1" applyBorder="1" applyAlignment="1" applyProtection="1">
      <alignment horizontal="centerContinuous"/>
    </xf>
    <xf numFmtId="38" fontId="6" fillId="0" borderId="6" xfId="4" applyNumberFormat="1" applyFont="1" applyBorder="1" applyAlignment="1" applyProtection="1">
      <alignment horizontal="centerContinuous"/>
    </xf>
    <xf numFmtId="38" fontId="16" fillId="0" borderId="0" xfId="4" applyNumberFormat="1" applyFont="1" applyProtection="1"/>
    <xf numFmtId="38" fontId="14" fillId="0" borderId="13" xfId="4" applyNumberFormat="1" applyFont="1" applyBorder="1" applyAlignment="1" applyProtection="1">
      <alignment vertical="top"/>
    </xf>
    <xf numFmtId="0" fontId="17" fillId="0" borderId="0" xfId="5"/>
    <xf numFmtId="0" fontId="15" fillId="0" borderId="0" xfId="5" applyFont="1"/>
    <xf numFmtId="0" fontId="7" fillId="0" borderId="0" xfId="5" applyFont="1"/>
    <xf numFmtId="166" fontId="15" fillId="0" borderId="41" xfId="2" applyFont="1" applyFill="1" applyBorder="1"/>
    <xf numFmtId="166" fontId="7" fillId="0" borderId="5" xfId="2" applyFont="1" applyFill="1" applyBorder="1" applyProtection="1"/>
    <xf numFmtId="166" fontId="15" fillId="0" borderId="13" xfId="2" applyFont="1" applyFill="1" applyBorder="1"/>
    <xf numFmtId="166" fontId="19" fillId="0" borderId="0" xfId="2" applyFont="1" applyFill="1" applyBorder="1" applyAlignment="1" applyProtection="1">
      <alignment vertical="top"/>
    </xf>
    <xf numFmtId="166" fontId="19" fillId="0" borderId="0" xfId="2" applyFont="1" applyFill="1" applyAlignment="1" applyProtection="1">
      <alignment vertical="top"/>
    </xf>
    <xf numFmtId="166" fontId="19" fillId="0" borderId="4" xfId="2" applyFont="1" applyFill="1" applyBorder="1" applyAlignment="1" applyProtection="1">
      <alignment vertical="top"/>
    </xf>
    <xf numFmtId="38" fontId="7" fillId="0" borderId="6" xfId="2" applyNumberFormat="1" applyFont="1" applyFill="1" applyBorder="1" applyProtection="1"/>
    <xf numFmtId="166" fontId="12" fillId="0" borderId="5" xfId="2" applyFont="1" applyFill="1" applyBorder="1" applyProtection="1"/>
    <xf numFmtId="166" fontId="15" fillId="0" borderId="13" xfId="2" applyFont="1" applyFill="1" applyBorder="1" applyProtection="1"/>
    <xf numFmtId="166" fontId="12" fillId="0" borderId="0" xfId="2" applyFont="1" applyFill="1" applyProtection="1"/>
    <xf numFmtId="38" fontId="13" fillId="0" borderId="0" xfId="3" applyNumberFormat="1" applyFont="1" applyProtection="1"/>
    <xf numFmtId="166" fontId="20" fillId="0" borderId="0" xfId="2" applyFont="1" applyFill="1" applyProtection="1"/>
    <xf numFmtId="166" fontId="15" fillId="0" borderId="27" xfId="2" applyFont="1" applyFill="1" applyBorder="1" applyProtection="1"/>
    <xf numFmtId="166" fontId="15" fillId="0" borderId="0" xfId="2" applyFont="1" applyFill="1"/>
    <xf numFmtId="0" fontId="22" fillId="0" borderId="6" xfId="2" applyNumberFormat="1" applyFont="1" applyFill="1" applyBorder="1" applyProtection="1">
      <protection locked="0"/>
    </xf>
    <xf numFmtId="166" fontId="22" fillId="0" borderId="5" xfId="2" applyFont="1" applyFill="1" applyBorder="1" applyProtection="1"/>
    <xf numFmtId="0" fontId="23" fillId="0" borderId="0" xfId="5" applyFont="1"/>
    <xf numFmtId="0" fontId="22" fillId="0" borderId="0" xfId="5" applyFont="1"/>
    <xf numFmtId="3" fontId="23" fillId="0" borderId="38" xfId="5" applyNumberFormat="1" applyFont="1" applyBorder="1"/>
    <xf numFmtId="0" fontId="22" fillId="0" borderId="40" xfId="5" applyFont="1" applyBorder="1"/>
    <xf numFmtId="0" fontId="22" fillId="0" borderId="39" xfId="5" applyFont="1" applyBorder="1"/>
    <xf numFmtId="0" fontId="23" fillId="0" borderId="34" xfId="5" applyFont="1" applyBorder="1"/>
    <xf numFmtId="0" fontId="22" fillId="0" borderId="32" xfId="5" applyFont="1" applyBorder="1"/>
    <xf numFmtId="10" fontId="22" fillId="0" borderId="32" xfId="5" applyNumberFormat="1" applyFont="1" applyBorder="1" applyAlignment="1">
      <alignment horizontal="center"/>
    </xf>
    <xf numFmtId="0" fontId="22" fillId="0" borderId="3" xfId="5" applyFont="1" applyBorder="1" applyAlignment="1">
      <alignment horizontal="center"/>
    </xf>
    <xf numFmtId="3" fontId="24" fillId="6" borderId="38" xfId="5" applyNumberFormat="1" applyFont="1" applyFill="1" applyBorder="1" applyProtection="1">
      <protection locked="0"/>
    </xf>
    <xf numFmtId="3" fontId="24" fillId="0" borderId="38" xfId="5" applyNumberFormat="1" applyFont="1" applyBorder="1"/>
    <xf numFmtId="0" fontId="22" fillId="0" borderId="34" xfId="5" applyFont="1" applyBorder="1" applyAlignment="1">
      <alignment horizontal="center"/>
    </xf>
    <xf numFmtId="3" fontId="24" fillId="6" borderId="32" xfId="5" applyNumberFormat="1" applyFont="1" applyFill="1" applyBorder="1" applyProtection="1">
      <protection locked="0"/>
    </xf>
    <xf numFmtId="0" fontId="22" fillId="0" borderId="37" xfId="5" applyFont="1" applyBorder="1" applyAlignment="1">
      <alignment horizontal="center"/>
    </xf>
    <xf numFmtId="3" fontId="24" fillId="6" borderId="36" xfId="5" applyNumberFormat="1" applyFont="1" applyFill="1" applyBorder="1" applyProtection="1">
      <protection locked="0"/>
    </xf>
    <xf numFmtId="3" fontId="24" fillId="0" borderId="36" xfId="5" applyNumberFormat="1" applyFont="1" applyBorder="1"/>
    <xf numFmtId="0" fontId="24" fillId="0" borderId="0" xfId="5" applyFont="1"/>
    <xf numFmtId="3" fontId="24" fillId="0" borderId="32" xfId="5" applyNumberFormat="1" applyFont="1" applyBorder="1"/>
    <xf numFmtId="3" fontId="24" fillId="0" borderId="35" xfId="5" applyNumberFormat="1" applyFont="1" applyBorder="1"/>
    <xf numFmtId="3" fontId="24" fillId="0" borderId="34" xfId="5" applyNumberFormat="1" applyFont="1" applyBorder="1"/>
    <xf numFmtId="3" fontId="24" fillId="0" borderId="33" xfId="5" applyNumberFormat="1" applyFont="1" applyBorder="1"/>
    <xf numFmtId="0" fontId="22" fillId="3" borderId="0" xfId="5" applyFont="1" applyFill="1"/>
    <xf numFmtId="0" fontId="24" fillId="3" borderId="0" xfId="5" applyFont="1" applyFill="1"/>
    <xf numFmtId="38" fontId="22" fillId="0" borderId="6" xfId="4" applyNumberFormat="1" applyFont="1" applyBorder="1" applyProtection="1"/>
    <xf numFmtId="38" fontId="24" fillId="0" borderId="5" xfId="4" applyNumberFormat="1" applyFont="1" applyBorder="1" applyProtection="1"/>
    <xf numFmtId="38" fontId="24" fillId="0" borderId="0" xfId="4" applyNumberFormat="1" applyFont="1" applyProtection="1"/>
    <xf numFmtId="38" fontId="22" fillId="0" borderId="5" xfId="4" applyNumberFormat="1" applyFont="1" applyBorder="1" applyProtection="1"/>
    <xf numFmtId="38" fontId="25" fillId="0" borderId="5" xfId="4" applyNumberFormat="1" applyFont="1" applyBorder="1" applyProtection="1"/>
    <xf numFmtId="38" fontId="26" fillId="0" borderId="17" xfId="4" applyNumberFormat="1" applyFont="1" applyBorder="1" applyAlignment="1" applyProtection="1">
      <alignment horizontal="center"/>
    </xf>
    <xf numFmtId="38" fontId="27" fillId="0" borderId="9" xfId="4" applyNumberFormat="1" applyFont="1" applyBorder="1" applyAlignment="1" applyProtection="1">
      <alignment horizontal="centerContinuous"/>
    </xf>
    <xf numFmtId="38" fontId="26" fillId="0" borderId="8" xfId="4" applyNumberFormat="1" applyFont="1" applyBorder="1" applyAlignment="1" applyProtection="1">
      <alignment horizontal="centerContinuous"/>
    </xf>
    <xf numFmtId="38" fontId="27" fillId="0" borderId="8" xfId="4" applyNumberFormat="1" applyFont="1" applyBorder="1" applyAlignment="1" applyProtection="1">
      <alignment horizontal="centerContinuous"/>
    </xf>
    <xf numFmtId="38" fontId="26" fillId="0" borderId="30" xfId="4" applyNumberFormat="1" applyFont="1" applyBorder="1" applyAlignment="1" applyProtection="1">
      <alignment horizontal="centerContinuous"/>
    </xf>
    <xf numFmtId="38" fontId="26" fillId="0" borderId="29" xfId="4" applyNumberFormat="1" applyFont="1" applyBorder="1" applyAlignment="1" applyProtection="1">
      <alignment horizontal="centerContinuous"/>
    </xf>
    <xf numFmtId="38" fontId="26" fillId="0" borderId="28" xfId="4" applyNumberFormat="1" applyFont="1" applyBorder="1" applyAlignment="1" applyProtection="1">
      <alignment horizontal="centerContinuous"/>
    </xf>
    <xf numFmtId="38" fontId="24" fillId="0" borderId="26" xfId="4" applyNumberFormat="1" applyFont="1" applyBorder="1" applyProtection="1"/>
    <xf numFmtId="38" fontId="24" fillId="0" borderId="27" xfId="4" applyNumberFormat="1" applyFont="1" applyBorder="1" applyProtection="1"/>
    <xf numFmtId="38" fontId="26" fillId="0" borderId="4" xfId="4" applyNumberFormat="1" applyFont="1" applyBorder="1" applyAlignment="1" applyProtection="1">
      <alignment horizontal="center"/>
    </xf>
    <xf numFmtId="38" fontId="26" fillId="0" borderId="11" xfId="4" applyNumberFormat="1" applyFont="1" applyBorder="1" applyAlignment="1" applyProtection="1">
      <alignment horizontal="center"/>
    </xf>
    <xf numFmtId="38" fontId="26" fillId="0" borderId="26" xfId="4" applyNumberFormat="1" applyFont="1" applyBorder="1" applyAlignment="1" applyProtection="1">
      <alignment horizontal="center"/>
    </xf>
    <xf numFmtId="38" fontId="26" fillId="0" borderId="25" xfId="4" applyNumberFormat="1" applyFont="1" applyBorder="1" applyAlignment="1" applyProtection="1">
      <alignment horizontal="center"/>
    </xf>
    <xf numFmtId="38" fontId="26" fillId="0" borderId="6" xfId="4" quotePrefix="1" applyNumberFormat="1" applyFont="1" applyBorder="1" applyAlignment="1" applyProtection="1">
      <alignment horizontal="center"/>
    </xf>
    <xf numFmtId="165" fontId="26" fillId="0" borderId="6" xfId="4" applyNumberFormat="1" applyFont="1" applyBorder="1" applyAlignment="1" applyProtection="1">
      <alignment horizontal="center"/>
    </xf>
    <xf numFmtId="38" fontId="26" fillId="0" borderId="6" xfId="4" applyNumberFormat="1" applyFont="1" applyBorder="1" applyAlignment="1" applyProtection="1">
      <alignment horizontal="center"/>
    </xf>
    <xf numFmtId="165" fontId="26" fillId="0" borderId="10" xfId="4" applyNumberFormat="1" applyFont="1" applyBorder="1" applyAlignment="1" applyProtection="1">
      <alignment horizontal="center"/>
    </xf>
    <xf numFmtId="38" fontId="26" fillId="0" borderId="24" xfId="4" applyNumberFormat="1" applyFont="1" applyBorder="1" applyAlignment="1" applyProtection="1">
      <alignment horizontal="center"/>
    </xf>
    <xf numFmtId="38" fontId="26" fillId="0" borderId="10" xfId="4" applyNumberFormat="1" applyFont="1" applyBorder="1" applyAlignment="1" applyProtection="1">
      <alignment horizontal="center"/>
    </xf>
    <xf numFmtId="0" fontId="28" fillId="0" borderId="9" xfId="4" applyNumberFormat="1" applyFont="1" applyBorder="1" applyAlignment="1" applyProtection="1">
      <alignment horizontal="center"/>
    </xf>
    <xf numFmtId="38" fontId="29" fillId="6" borderId="6" xfId="4" applyNumberFormat="1" applyFont="1" applyFill="1" applyBorder="1" applyProtection="1">
      <protection locked="0"/>
    </xf>
    <xf numFmtId="38" fontId="29" fillId="0" borderId="6" xfId="4" applyNumberFormat="1" applyFont="1" applyFill="1" applyBorder="1" applyProtection="1"/>
    <xf numFmtId="38" fontId="29" fillId="6" borderId="10" xfId="4" applyNumberFormat="1" applyFont="1" applyFill="1" applyBorder="1" applyProtection="1">
      <protection locked="0"/>
    </xf>
    <xf numFmtId="38" fontId="29" fillId="0" borderId="24" xfId="4" applyNumberFormat="1" applyFont="1" applyBorder="1" applyProtection="1"/>
    <xf numFmtId="38" fontId="29" fillId="0" borderId="6" xfId="4" applyNumberFormat="1" applyFont="1" applyBorder="1" applyProtection="1"/>
    <xf numFmtId="1" fontId="29" fillId="6" borderId="10" xfId="4" applyNumberFormat="1" applyFont="1" applyFill="1" applyBorder="1" applyProtection="1">
      <protection locked="0"/>
    </xf>
    <xf numFmtId="38" fontId="29" fillId="6" borderId="14" xfId="4" applyNumberFormat="1" applyFont="1" applyFill="1" applyBorder="1" applyProtection="1">
      <protection locked="0"/>
    </xf>
    <xf numFmtId="38" fontId="29" fillId="6" borderId="22" xfId="4" applyNumberFormat="1" applyFont="1" applyFill="1" applyBorder="1" applyProtection="1">
      <protection locked="0"/>
    </xf>
    <xf numFmtId="38" fontId="29" fillId="0" borderId="21" xfId="4" applyNumberFormat="1" applyFont="1" applyFill="1" applyBorder="1" applyProtection="1"/>
    <xf numFmtId="38" fontId="29" fillId="6" borderId="21" xfId="4" applyNumberFormat="1" applyFont="1" applyFill="1" applyBorder="1" applyProtection="1">
      <protection locked="0"/>
    </xf>
    <xf numFmtId="38" fontId="29" fillId="6" borderId="16" xfId="4" applyNumberFormat="1" applyFont="1" applyFill="1" applyBorder="1" applyProtection="1">
      <protection locked="0"/>
    </xf>
    <xf numFmtId="38" fontId="29" fillId="0" borderId="23" xfId="4" applyNumberFormat="1" applyFont="1" applyBorder="1" applyProtection="1"/>
    <xf numFmtId="38" fontId="29" fillId="0" borderId="14" xfId="4" applyNumberFormat="1" applyFont="1" applyBorder="1" applyProtection="1"/>
    <xf numFmtId="1" fontId="29" fillId="6" borderId="16" xfId="4" applyNumberFormat="1" applyFont="1" applyFill="1" applyBorder="1" applyProtection="1">
      <protection locked="0"/>
    </xf>
    <xf numFmtId="38" fontId="28" fillId="0" borderId="9" xfId="4" applyNumberFormat="1" applyFont="1" applyBorder="1" applyAlignment="1" applyProtection="1">
      <alignment horizontal="center"/>
    </xf>
    <xf numFmtId="38" fontId="29" fillId="0" borderId="10" xfId="4" applyNumberFormat="1" applyFont="1" applyBorder="1" applyProtection="1"/>
    <xf numFmtId="38" fontId="29" fillId="6" borderId="9" xfId="4" applyNumberFormat="1" applyFont="1" applyFill="1" applyBorder="1" applyProtection="1">
      <protection locked="0"/>
    </xf>
    <xf numFmtId="38" fontId="29" fillId="6" borderId="7" xfId="4" applyNumberFormat="1" applyFont="1" applyFill="1" applyBorder="1" applyProtection="1">
      <protection locked="0"/>
    </xf>
    <xf numFmtId="38" fontId="29" fillId="0" borderId="22" xfId="4" applyNumberFormat="1" applyFont="1" applyBorder="1" applyProtection="1"/>
    <xf numFmtId="1" fontId="29" fillId="6" borderId="21" xfId="4" applyNumberFormat="1" applyFont="1" applyFill="1" applyBorder="1" applyProtection="1">
      <protection locked="0"/>
    </xf>
    <xf numFmtId="38" fontId="29" fillId="0" borderId="20" xfId="4" applyNumberFormat="1" applyFont="1" applyBorder="1" applyProtection="1"/>
    <xf numFmtId="38" fontId="29" fillId="0" borderId="19" xfId="4" applyNumberFormat="1" applyFont="1" applyBorder="1" applyProtection="1"/>
    <xf numFmtId="38" fontId="29" fillId="0" borderId="18" xfId="4" applyNumberFormat="1" applyFont="1" applyBorder="1" applyProtection="1"/>
    <xf numFmtId="38" fontId="28" fillId="0" borderId="17" xfId="4" applyNumberFormat="1" applyFont="1" applyBorder="1" applyAlignment="1" applyProtection="1">
      <alignment horizontal="left"/>
    </xf>
    <xf numFmtId="38" fontId="28" fillId="0" borderId="0" xfId="4" applyNumberFormat="1" applyFont="1" applyAlignment="1" applyProtection="1">
      <alignment horizontal="right"/>
    </xf>
    <xf numFmtId="38" fontId="29" fillId="0" borderId="15" xfId="4" applyNumberFormat="1" applyFont="1" applyFill="1" applyBorder="1" applyProtection="1">
      <protection locked="0"/>
    </xf>
    <xf numFmtId="38" fontId="29" fillId="6" borderId="12" xfId="4" applyNumberFormat="1" applyFont="1" applyFill="1" applyBorder="1" applyProtection="1">
      <protection locked="0"/>
    </xf>
    <xf numFmtId="38" fontId="28" fillId="0" borderId="0" xfId="4" applyNumberFormat="1" applyFont="1" applyBorder="1" applyAlignment="1" applyProtection="1">
      <alignment horizontal="left"/>
    </xf>
    <xf numFmtId="38" fontId="28" fillId="0" borderId="0" xfId="4" applyNumberFormat="1" applyFont="1" applyBorder="1" applyProtection="1"/>
    <xf numFmtId="38" fontId="28" fillId="0" borderId="4" xfId="4" applyNumberFormat="1" applyFont="1" applyBorder="1" applyAlignment="1" applyProtection="1">
      <alignment horizontal="left"/>
    </xf>
    <xf numFmtId="38" fontId="29" fillId="0" borderId="12" xfId="4" applyNumberFormat="1" applyFont="1" applyBorder="1" applyProtection="1"/>
    <xf numFmtId="38" fontId="29" fillId="0" borderId="13" xfId="4" applyNumberFormat="1" applyFont="1" applyBorder="1" applyProtection="1"/>
    <xf numFmtId="38" fontId="24" fillId="0" borderId="0" xfId="4" applyNumberFormat="1" applyFont="1" applyBorder="1" applyProtection="1"/>
    <xf numFmtId="38" fontId="29" fillId="0" borderId="0" xfId="4" applyNumberFormat="1" applyFont="1" applyBorder="1" applyProtection="1"/>
    <xf numFmtId="38" fontId="29" fillId="0" borderId="0" xfId="4" applyNumberFormat="1" applyFont="1" applyBorder="1" applyAlignment="1" applyProtection="1">
      <alignment horizontal="left"/>
    </xf>
    <xf numFmtId="38" fontId="28" fillId="0" borderId="9" xfId="4" applyNumberFormat="1" applyFont="1" applyBorder="1" applyAlignment="1" applyProtection="1">
      <alignment horizontal="left"/>
    </xf>
    <xf numFmtId="38" fontId="28" fillId="0" borderId="8" xfId="4" applyNumberFormat="1" applyFont="1" applyBorder="1" applyProtection="1"/>
    <xf numFmtId="38" fontId="29" fillId="0" borderId="0" xfId="4" applyNumberFormat="1" applyFont="1" applyFill="1" applyBorder="1" applyProtection="1">
      <protection locked="0"/>
    </xf>
    <xf numFmtId="38" fontId="22" fillId="0" borderId="4" xfId="4" applyNumberFormat="1" applyFont="1" applyBorder="1" applyAlignment="1" applyProtection="1">
      <alignment horizontal="left"/>
    </xf>
    <xf numFmtId="38" fontId="29" fillId="0" borderId="11" xfId="4" applyNumberFormat="1" applyFont="1" applyBorder="1" applyProtection="1"/>
    <xf numFmtId="38" fontId="29" fillId="0" borderId="0" xfId="4" applyNumberFormat="1" applyFont="1" applyFill="1" applyBorder="1" applyProtection="1"/>
    <xf numFmtId="38" fontId="28" fillId="0" borderId="6" xfId="4" applyNumberFormat="1" applyFont="1" applyBorder="1" applyAlignment="1" applyProtection="1">
      <alignment horizontal="left"/>
    </xf>
    <xf numFmtId="38" fontId="28" fillId="0" borderId="5" xfId="4" applyNumberFormat="1" applyFont="1" applyBorder="1" applyProtection="1"/>
    <xf numFmtId="38" fontId="29" fillId="6" borderId="4" xfId="4" applyNumberFormat="1" applyFont="1" applyFill="1" applyBorder="1" applyAlignment="1" applyProtection="1">
      <alignment horizontal="left"/>
      <protection locked="0"/>
    </xf>
    <xf numFmtId="38" fontId="29" fillId="6" borderId="0" xfId="4" applyNumberFormat="1" applyFont="1" applyFill="1" applyBorder="1" applyProtection="1">
      <protection locked="0"/>
    </xf>
    <xf numFmtId="38" fontId="28" fillId="6" borderId="0" xfId="4" applyNumberFormat="1" applyFont="1" applyFill="1" applyBorder="1" applyProtection="1">
      <protection locked="0"/>
    </xf>
    <xf numFmtId="38" fontId="29" fillId="0" borderId="7" xfId="4" applyNumberFormat="1" applyFont="1" applyBorder="1" applyProtection="1"/>
    <xf numFmtId="38" fontId="28" fillId="0" borderId="5" xfId="4" applyNumberFormat="1" applyFont="1" applyBorder="1" applyAlignment="1" applyProtection="1">
      <alignment horizontal="left"/>
    </xf>
    <xf numFmtId="38" fontId="29" fillId="0" borderId="5" xfId="4" applyNumberFormat="1" applyFont="1" applyBorder="1" applyProtection="1"/>
    <xf numFmtId="38" fontId="29" fillId="6" borderId="6" xfId="4" applyNumberFormat="1" applyFont="1" applyFill="1" applyBorder="1" applyAlignment="1" applyProtection="1">
      <alignment horizontal="left"/>
      <protection locked="0"/>
    </xf>
    <xf numFmtId="38" fontId="29" fillId="6" borderId="5" xfId="4" applyNumberFormat="1" applyFont="1" applyFill="1" applyBorder="1" applyProtection="1">
      <protection locked="0"/>
    </xf>
    <xf numFmtId="38" fontId="28" fillId="6" borderId="5" xfId="4" applyNumberFormat="1" applyFont="1" applyFill="1" applyBorder="1" applyProtection="1">
      <protection locked="0"/>
    </xf>
    <xf numFmtId="1" fontId="7" fillId="6" borderId="6" xfId="2" applyNumberFormat="1" applyFont="1" applyFill="1" applyBorder="1" applyAlignment="1" applyProtection="1">
      <alignment horizontal="center"/>
      <protection locked="0"/>
    </xf>
    <xf numFmtId="38" fontId="24" fillId="6" borderId="4" xfId="4" applyNumberFormat="1" applyFont="1" applyFill="1" applyBorder="1" applyProtection="1">
      <protection locked="0"/>
    </xf>
    <xf numFmtId="0" fontId="22" fillId="3" borderId="0" xfId="5" applyFont="1" applyFill="1" applyProtection="1">
      <protection locked="0"/>
    </xf>
    <xf numFmtId="168" fontId="24" fillId="7" borderId="0" xfId="1" applyNumberFormat="1" applyFont="1" applyFill="1" applyProtection="1">
      <protection locked="0"/>
    </xf>
    <xf numFmtId="10" fontId="24" fillId="7" borderId="0" xfId="5" applyNumberFormat="1" applyFont="1" applyFill="1" applyProtection="1">
      <protection locked="0"/>
    </xf>
    <xf numFmtId="0" fontId="31" fillId="8" borderId="0" xfId="0" applyFont="1" applyFill="1"/>
    <xf numFmtId="38" fontId="32" fillId="0" borderId="0" xfId="4" applyNumberFormat="1" applyFont="1" applyFill="1" applyBorder="1" applyProtection="1">
      <protection locked="0"/>
    </xf>
    <xf numFmtId="38" fontId="33" fillId="5" borderId="0" xfId="4" applyNumberFormat="1" applyFont="1" applyFill="1" applyBorder="1" applyAlignment="1" applyProtection="1">
      <alignment horizontal="left"/>
      <protection locked="0"/>
    </xf>
    <xf numFmtId="38" fontId="33" fillId="5" borderId="0" xfId="4" applyNumberFormat="1" applyFont="1" applyFill="1" applyBorder="1" applyProtection="1">
      <protection locked="0"/>
    </xf>
    <xf numFmtId="38" fontId="32" fillId="5" borderId="0" xfId="4" applyNumberFormat="1" applyFont="1" applyFill="1" applyBorder="1" applyProtection="1">
      <protection locked="0"/>
    </xf>
    <xf numFmtId="38" fontId="33" fillId="0" borderId="0" xfId="4" applyNumberFormat="1" applyFont="1" applyFill="1" applyBorder="1" applyAlignment="1" applyProtection="1">
      <alignment horizontal="left"/>
      <protection locked="0"/>
    </xf>
    <xf numFmtId="38" fontId="33" fillId="0" borderId="0" xfId="4" applyNumberFormat="1" applyFont="1" applyFill="1" applyBorder="1" applyProtection="1">
      <protection locked="0"/>
    </xf>
    <xf numFmtId="38" fontId="34" fillId="4" borderId="0" xfId="4" applyNumberFormat="1" applyFont="1" applyFill="1" applyProtection="1"/>
    <xf numFmtId="38" fontId="35" fillId="0" borderId="0" xfId="4" applyNumberFormat="1" applyFont="1" applyProtection="1"/>
    <xf numFmtId="38" fontId="34" fillId="4" borderId="0" xfId="4" applyNumberFormat="1" applyFont="1" applyFill="1" applyAlignment="1" applyProtection="1">
      <alignment horizontal="right"/>
    </xf>
    <xf numFmtId="38" fontId="34" fillId="0" borderId="0" xfId="4" applyNumberFormat="1" applyFont="1" applyFill="1" applyBorder="1" applyAlignment="1" applyProtection="1">
      <alignment horizontal="right"/>
    </xf>
    <xf numFmtId="165" fontId="34" fillId="4" borderId="1" xfId="6" applyNumberFormat="1" applyFont="1" applyFill="1" applyBorder="1" applyProtection="1"/>
    <xf numFmtId="165" fontId="34" fillId="0" borderId="0" xfId="6" applyNumberFormat="1" applyFont="1" applyFill="1" applyBorder="1" applyProtection="1"/>
    <xf numFmtId="38" fontId="34" fillId="0" borderId="0" xfId="4" applyNumberFormat="1" applyFont="1" applyProtection="1"/>
    <xf numFmtId="38" fontId="36" fillId="0" borderId="0" xfId="4" applyNumberFormat="1" applyFont="1" applyProtection="1"/>
    <xf numFmtId="0" fontId="37" fillId="0" borderId="0" xfId="4" applyNumberFormat="1" applyFont="1" applyFill="1" applyAlignment="1" applyProtection="1">
      <alignment horizontal="center"/>
    </xf>
    <xf numFmtId="38" fontId="34" fillId="3" borderId="0" xfId="4" applyNumberFormat="1" applyFont="1" applyFill="1" applyProtection="1"/>
    <xf numFmtId="0" fontId="34" fillId="3" borderId="0" xfId="4" applyNumberFormat="1" applyFont="1" applyFill="1" applyBorder="1" applyAlignment="1" applyProtection="1">
      <alignment horizontal="center"/>
    </xf>
    <xf numFmtId="38" fontId="34" fillId="3" borderId="0" xfId="4" applyNumberFormat="1" applyFont="1" applyFill="1" applyBorder="1" applyAlignment="1" applyProtection="1">
      <alignment horizontal="right"/>
    </xf>
    <xf numFmtId="165" fontId="34" fillId="2" borderId="0" xfId="6" applyNumberFormat="1" applyFont="1" applyFill="1" applyProtection="1"/>
    <xf numFmtId="0" fontId="0" fillId="0" borderId="0" xfId="0" applyFont="1" applyAlignment="1">
      <alignment wrapText="1"/>
    </xf>
    <xf numFmtId="38" fontId="6" fillId="0" borderId="0" xfId="4" applyNumberFormat="1" applyFont="1" applyProtection="1"/>
    <xf numFmtId="0" fontId="26" fillId="0" borderId="0" xfId="5" applyFont="1"/>
    <xf numFmtId="38" fontId="29" fillId="10" borderId="14" xfId="4" applyNumberFormat="1" applyFont="1" applyFill="1" applyBorder="1" applyProtection="1"/>
    <xf numFmtId="38" fontId="5" fillId="0" borderId="0" xfId="4" applyNumberFormat="1" applyFont="1" applyFill="1" applyBorder="1" applyAlignment="1" applyProtection="1">
      <alignment horizontal="center"/>
    </xf>
    <xf numFmtId="0" fontId="15" fillId="0" borderId="0" xfId="4" applyNumberFormat="1" applyFont="1" applyBorder="1" applyAlignment="1" applyProtection="1">
      <alignment horizontal="center"/>
    </xf>
    <xf numFmtId="38" fontId="2" fillId="0" borderId="0" xfId="4" applyNumberFormat="1" applyFont="1" applyAlignment="1" applyProtection="1">
      <alignment wrapText="1"/>
    </xf>
    <xf numFmtId="166" fontId="1" fillId="0" borderId="0" xfId="4" applyNumberFormat="1" applyAlignment="1">
      <alignment wrapText="1"/>
    </xf>
    <xf numFmtId="169" fontId="6" fillId="6" borderId="6" xfId="7" applyNumberFormat="1" applyFont="1" applyFill="1" applyBorder="1" applyAlignment="1" applyProtection="1">
      <alignment horizontal="center"/>
      <protection locked="0"/>
    </xf>
    <xf numFmtId="169" fontId="6" fillId="6" borderId="41" xfId="7" applyNumberFormat="1" applyFont="1" applyFill="1" applyBorder="1" applyAlignment="1" applyProtection="1">
      <alignment horizontal="center"/>
      <protection locked="0"/>
    </xf>
    <xf numFmtId="14" fontId="7" fillId="0" borderId="6" xfId="4" applyNumberFormat="1" applyFont="1" applyFill="1" applyBorder="1" applyAlignment="1" applyProtection="1">
      <alignment horizontal="center"/>
    </xf>
    <xf numFmtId="14" fontId="6" fillId="0" borderId="41" xfId="4" quotePrefix="1" applyNumberFormat="1" applyFont="1" applyFill="1" applyBorder="1" applyAlignment="1" applyProtection="1">
      <alignment horizontal="center"/>
    </xf>
    <xf numFmtId="14" fontId="6" fillId="6" borderId="6" xfId="4" applyNumberFormat="1" applyFont="1" applyFill="1" applyBorder="1" applyAlignment="1" applyProtection="1">
      <alignment horizontal="center"/>
      <protection locked="0"/>
    </xf>
    <xf numFmtId="14" fontId="6" fillId="6" borderId="41" xfId="4" applyNumberFormat="1" applyFont="1" applyFill="1" applyBorder="1" applyAlignment="1" applyProtection="1">
      <alignment horizontal="center"/>
      <protection locked="0"/>
    </xf>
    <xf numFmtId="0" fontId="30" fillId="8" borderId="31" xfId="0" applyFont="1" applyFill="1" applyBorder="1"/>
    <xf numFmtId="49" fontId="6" fillId="0" borderId="6" xfId="4" applyNumberFormat="1" applyFont="1" applyFill="1" applyBorder="1" applyAlignment="1" applyProtection="1">
      <alignment horizontal="center"/>
    </xf>
    <xf numFmtId="49" fontId="6" fillId="0" borderId="41" xfId="4" applyNumberFormat="1" applyFont="1" applyFill="1" applyBorder="1" applyAlignment="1" applyProtection="1">
      <alignment horizontal="center"/>
    </xf>
    <xf numFmtId="1" fontId="6" fillId="0" borderId="6" xfId="4" applyNumberFormat="1" applyFont="1" applyFill="1" applyBorder="1" applyAlignment="1" applyProtection="1">
      <alignment horizontal="center"/>
    </xf>
    <xf numFmtId="1" fontId="6" fillId="0" borderId="41" xfId="4" applyNumberFormat="1" applyFont="1" applyFill="1" applyBorder="1" applyAlignment="1" applyProtection="1">
      <alignment horizontal="center"/>
    </xf>
    <xf numFmtId="38" fontId="34" fillId="0" borderId="0" xfId="4" applyNumberFormat="1" applyFont="1" applyFill="1" applyBorder="1" applyAlignment="1" applyProtection="1">
      <alignment horizontal="center"/>
    </xf>
    <xf numFmtId="0" fontId="38" fillId="9" borderId="42" xfId="0" applyFont="1" applyFill="1" applyBorder="1" applyAlignment="1">
      <alignment horizontal="left" vertical="top" wrapText="1"/>
    </xf>
    <xf numFmtId="0" fontId="38" fillId="9" borderId="43" xfId="0" applyFont="1" applyFill="1" applyBorder="1" applyAlignment="1">
      <alignment horizontal="left" vertical="top"/>
    </xf>
    <xf numFmtId="0" fontId="38" fillId="9" borderId="44" xfId="0" applyFont="1" applyFill="1" applyBorder="1" applyAlignment="1">
      <alignment horizontal="left" vertical="top"/>
    </xf>
    <xf numFmtId="0" fontId="38" fillId="9" borderId="45" xfId="0" applyFont="1" applyFill="1" applyBorder="1" applyAlignment="1">
      <alignment horizontal="left" vertical="top"/>
    </xf>
    <xf numFmtId="0" fontId="38" fillId="9" borderId="0" xfId="0" applyFont="1" applyFill="1" applyBorder="1" applyAlignment="1">
      <alignment horizontal="left" vertical="top"/>
    </xf>
    <xf numFmtId="0" fontId="38" fillId="9" borderId="46" xfId="0" applyFont="1" applyFill="1" applyBorder="1" applyAlignment="1">
      <alignment horizontal="left" vertical="top"/>
    </xf>
    <xf numFmtId="0" fontId="38" fillId="9" borderId="47" xfId="0" applyFont="1" applyFill="1" applyBorder="1" applyAlignment="1">
      <alignment horizontal="left" vertical="top"/>
    </xf>
    <xf numFmtId="0" fontId="38" fillId="9" borderId="48" xfId="0" applyFont="1" applyFill="1" applyBorder="1" applyAlignment="1">
      <alignment horizontal="left" vertical="top"/>
    </xf>
    <xf numFmtId="0" fontId="38" fillId="9" borderId="49" xfId="0" applyFont="1" applyFill="1" applyBorder="1" applyAlignment="1">
      <alignment horizontal="left" vertical="top"/>
    </xf>
    <xf numFmtId="0" fontId="7" fillId="0" borderId="6" xfId="2" applyNumberFormat="1" applyFont="1" applyFill="1" applyBorder="1" applyAlignment="1" applyProtection="1">
      <alignment horizontal="center"/>
      <protection locked="0"/>
    </xf>
    <xf numFmtId="0" fontId="7" fillId="0" borderId="41" xfId="2" applyNumberFormat="1" applyFont="1" applyFill="1" applyBorder="1" applyAlignment="1" applyProtection="1">
      <alignment horizontal="center"/>
      <protection locked="0"/>
    </xf>
    <xf numFmtId="0" fontId="22" fillId="0" borderId="39" xfId="5" applyFont="1" applyBorder="1" applyAlignment="1">
      <alignment wrapText="1"/>
    </xf>
    <xf numFmtId="0" fontId="23" fillId="0" borderId="32" xfId="5" applyFont="1" applyBorder="1" applyAlignment="1">
      <alignment wrapText="1"/>
    </xf>
    <xf numFmtId="14" fontId="6" fillId="0" borderId="6" xfId="4" quotePrefix="1" applyNumberFormat="1" applyFont="1" applyFill="1" applyBorder="1" applyAlignment="1" applyProtection="1">
      <alignment horizontal="center"/>
    </xf>
    <xf numFmtId="0" fontId="7" fillId="0" borderId="6" xfId="2" quotePrefix="1" applyNumberFormat="1" applyFont="1" applyFill="1" applyBorder="1" applyAlignment="1" applyProtection="1">
      <alignment horizontal="center"/>
    </xf>
    <xf numFmtId="0" fontId="7" fillId="0" borderId="5" xfId="2" quotePrefix="1" applyNumberFormat="1" applyFont="1" applyFill="1" applyBorder="1" applyAlignment="1" applyProtection="1">
      <alignment horizontal="center"/>
    </xf>
    <xf numFmtId="0" fontId="7" fillId="0" borderId="41" xfId="2" quotePrefix="1" applyNumberFormat="1" applyFont="1" applyFill="1" applyBorder="1" applyAlignment="1" applyProtection="1">
      <alignment horizontal="center"/>
    </xf>
    <xf numFmtId="14" fontId="7" fillId="6" borderId="6" xfId="2" applyNumberFormat="1" applyFont="1" applyFill="1" applyBorder="1" applyAlignment="1" applyProtection="1">
      <alignment horizontal="center"/>
      <protection locked="0"/>
    </xf>
    <xf numFmtId="14" fontId="7" fillId="6" borderId="41" xfId="2" applyNumberFormat="1" applyFont="1" applyFill="1" applyBorder="1" applyAlignment="1" applyProtection="1">
      <alignment horizontal="center"/>
      <protection locked="0"/>
    </xf>
    <xf numFmtId="49" fontId="7" fillId="0" borderId="6" xfId="2" applyNumberFormat="1" applyFont="1" applyFill="1" applyBorder="1" applyAlignment="1" applyProtection="1">
      <alignment horizontal="center"/>
      <protection locked="0"/>
    </xf>
    <xf numFmtId="49" fontId="7" fillId="0" borderId="5" xfId="2" applyNumberFormat="1" applyFont="1" applyFill="1" applyBorder="1" applyAlignment="1" applyProtection="1">
      <alignment horizontal="center"/>
      <protection locked="0"/>
    </xf>
    <xf numFmtId="49" fontId="7" fillId="0" borderId="41" xfId="2" applyNumberFormat="1" applyFont="1" applyFill="1" applyBorder="1" applyAlignment="1" applyProtection="1">
      <alignment horizontal="center"/>
      <protection locked="0"/>
    </xf>
    <xf numFmtId="1" fontId="7" fillId="6" borderId="6" xfId="2" applyNumberFormat="1" applyFont="1" applyFill="1" applyBorder="1" applyAlignment="1" applyProtection="1">
      <alignment horizontal="center"/>
      <protection locked="0"/>
    </xf>
    <xf numFmtId="1" fontId="7" fillId="6" borderId="41" xfId="2" applyNumberFormat="1" applyFont="1" applyFill="1" applyBorder="1" applyAlignment="1" applyProtection="1">
      <alignment horizontal="center"/>
      <protection locked="0"/>
    </xf>
    <xf numFmtId="38" fontId="28" fillId="11" borderId="4" xfId="4" applyNumberFormat="1" applyFont="1" applyFill="1" applyBorder="1" applyAlignment="1" applyProtection="1">
      <alignment horizontal="left"/>
    </xf>
    <xf numFmtId="38" fontId="28" fillId="11" borderId="0" xfId="4" applyNumberFormat="1" applyFont="1" applyFill="1" applyBorder="1" applyProtection="1"/>
    <xf numFmtId="38" fontId="28" fillId="11" borderId="4" xfId="4" applyNumberFormat="1" applyFont="1" applyFill="1" applyBorder="1" applyProtection="1"/>
  </cellXfs>
  <cellStyles count="8">
    <cellStyle name="Comma_Kap09 nytt ark 2007" xfId="1" xr:uid="{00000000-0005-0000-0000-000000000000}"/>
    <cellStyle name="Komma" xfId="7" builtinId="3"/>
    <cellStyle name="Normal" xfId="0" builtinId="0"/>
    <cellStyle name="Normal_92K_ANAL" xfId="2" xr:uid="{00000000-0005-0000-0000-000003000000}"/>
    <cellStyle name="Normal_Beregning aga" xfId="3" xr:uid="{00000000-0005-0000-0000-000004000000}"/>
    <cellStyle name="Normal_kap09" xfId="4" xr:uid="{00000000-0005-0000-0000-000005000000}"/>
    <cellStyle name="Normal_Kap09 nytt ark 2007" xfId="5" xr:uid="{00000000-0005-0000-0000-000006000000}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650422</xdr:colOff>
      <xdr:row>32</xdr:row>
      <xdr:rowOff>47625</xdr:rowOff>
    </xdr:from>
    <xdr:to>
      <xdr:col>12</xdr:col>
      <xdr:colOff>530679</xdr:colOff>
      <xdr:row>35</xdr:row>
      <xdr:rowOff>66675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89815" y="6130018"/>
          <a:ext cx="3894364" cy="631371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900">
              <a:solidFill>
                <a:schemeClr val="dk1"/>
              </a:solidFill>
              <a:latin typeface="+mn-lt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endParaRPr lang="nb-NO" sz="900"/>
        </a:p>
      </xdr:txBody>
    </xdr: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400050</xdr:colOff>
      <xdr:row>4</xdr:row>
      <xdr:rowOff>114300</xdr:rowOff>
    </xdr:to>
    <xdr:pic>
      <xdr:nvPicPr>
        <xdr:cNvPr id="1054" name="Bilde 3" descr="http://bdonoraudit/Arkiv/Dokumenter/Marked/BDO%20profil%202010/BDO_logo_150dpi_RGB_290709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11811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342900</xdr:colOff>
      <xdr:row>4</xdr:row>
      <xdr:rowOff>53975</xdr:rowOff>
    </xdr:to>
    <xdr:pic>
      <xdr:nvPicPr>
        <xdr:cNvPr id="2077" name="Bilde 3" descr="http://bdonoraudit/Arkiv/Dokumenter/Marked/BDO%20profil%202010/BDO_logo_150dpi_RGB_290709.jpg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811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do.no/WORDDOK/Fag/IRP/2009-test/Kopi%20av%20kap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hold kap 9"/>
      <sheetName val="9-01"/>
      <sheetName val="9-02"/>
      <sheetName val="9-03"/>
      <sheetName val="9-04"/>
      <sheetName val="9-05"/>
      <sheetName val="9-06"/>
      <sheetName val="9-09"/>
      <sheetName val="9-10"/>
      <sheetName val="9-10-1"/>
      <sheetName val="9-10-2"/>
      <sheetName val="9-10-3"/>
      <sheetName val="9-10-4"/>
      <sheetName val="9-10-5"/>
      <sheetName val="9-10-6"/>
      <sheetName val="9-11"/>
      <sheetName val="9-12"/>
      <sheetName val="9-14"/>
      <sheetName val="9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K5">
            <v>2008</v>
          </cell>
        </row>
        <row r="42">
          <cell r="C42">
            <v>0.14099999999999999</v>
          </cell>
          <cell r="F42">
            <v>0.10100000000000001</v>
          </cell>
        </row>
        <row r="43">
          <cell r="C43">
            <v>0.14099999999999999</v>
          </cell>
          <cell r="D43">
            <v>0.106</v>
          </cell>
          <cell r="E43">
            <v>0.14099999999999999</v>
          </cell>
          <cell r="F43">
            <v>0.10100000000000001</v>
          </cell>
          <cell r="G43">
            <v>6.6000000000000003E-2</v>
          </cell>
          <cell r="H43">
            <v>0.10100000000000001</v>
          </cell>
        </row>
        <row r="44">
          <cell r="C44">
            <v>0.14099999999999999</v>
          </cell>
          <cell r="D44">
            <v>6.4000000000000001E-2</v>
          </cell>
          <cell r="E44">
            <v>0.121</v>
          </cell>
          <cell r="F44">
            <v>0.10100000000000001</v>
          </cell>
          <cell r="G44">
            <v>2.4E-2</v>
          </cell>
          <cell r="H44">
            <v>8.1000000000000003E-2</v>
          </cell>
        </row>
        <row r="45">
          <cell r="C45">
            <v>0.14099999999999999</v>
          </cell>
          <cell r="D45">
            <v>5.0999999999999997E-2</v>
          </cell>
          <cell r="E45">
            <v>0.11700000000000001</v>
          </cell>
          <cell r="F45">
            <v>0.10100000000000001</v>
          </cell>
          <cell r="G45">
            <v>1.0999999999999999E-2</v>
          </cell>
          <cell r="H45">
            <v>7.6999999999999999E-2</v>
          </cell>
        </row>
        <row r="46">
          <cell r="C46">
            <v>0</v>
          </cell>
        </row>
        <row r="47">
          <cell r="C4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Ark11">
    <pageSetUpPr fitToPage="1"/>
  </sheetPr>
  <dimension ref="A1:R79"/>
  <sheetViews>
    <sheetView showGridLines="0" tabSelected="1" zoomScaleNormal="100" workbookViewId="0">
      <selection activeCell="M19" sqref="M19"/>
    </sheetView>
  </sheetViews>
  <sheetFormatPr baseColWidth="10" defaultColWidth="9.7109375" defaultRowHeight="12.75" x14ac:dyDescent="0.2"/>
  <cols>
    <col min="1" max="1" width="12.5703125" style="1" customWidth="1"/>
    <col min="2" max="2" width="13.42578125" style="1" customWidth="1"/>
    <col min="3" max="4" width="12.28515625" style="1" customWidth="1"/>
    <col min="5" max="5" width="12" style="1" customWidth="1"/>
    <col min="6" max="6" width="11.42578125" style="1" customWidth="1"/>
    <col min="7" max="7" width="9.7109375" style="1" customWidth="1"/>
    <col min="8" max="9" width="9.85546875" style="1" customWidth="1"/>
    <col min="10" max="11" width="10" style="1" customWidth="1"/>
    <col min="12" max="12" width="10.85546875" style="1" customWidth="1"/>
    <col min="13" max="13" width="13.42578125" style="1" customWidth="1"/>
    <col min="14" max="16384" width="9.7109375" style="1"/>
  </cols>
  <sheetData>
    <row r="1" spans="1:18" ht="14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1"/>
      <c r="K1" s="21"/>
      <c r="L1" s="21"/>
      <c r="M1" s="21"/>
    </row>
    <row r="2" spans="1:18" ht="6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30"/>
      <c r="K2" s="28"/>
      <c r="L2" s="30" t="s">
        <v>50</v>
      </c>
      <c r="M2" s="36"/>
    </row>
    <row r="3" spans="1:18" ht="19.5" customHeight="1" x14ac:dyDescent="0.3">
      <c r="A3" s="35" t="s">
        <v>29</v>
      </c>
      <c r="B3" s="29"/>
      <c r="D3" s="29"/>
      <c r="J3" s="34"/>
      <c r="K3" s="33"/>
      <c r="L3" s="196"/>
      <c r="M3" s="197"/>
    </row>
    <row r="4" spans="1:18" ht="9" customHeight="1" x14ac:dyDescent="0.2">
      <c r="A4" s="32"/>
      <c r="B4" s="29"/>
      <c r="D4" s="29"/>
      <c r="E4" s="29"/>
      <c r="F4" s="29"/>
      <c r="G4" s="29"/>
      <c r="H4" s="29"/>
      <c r="I4" s="29"/>
      <c r="J4" s="30" t="s">
        <v>49</v>
      </c>
      <c r="K4" s="28"/>
      <c r="L4" s="30" t="s">
        <v>48</v>
      </c>
      <c r="M4" s="31"/>
    </row>
    <row r="5" spans="1:18" ht="17.25" customHeight="1" x14ac:dyDescent="0.2">
      <c r="A5" s="21"/>
      <c r="B5" s="21"/>
      <c r="C5" s="20"/>
      <c r="D5" s="21"/>
      <c r="E5" s="21"/>
      <c r="F5" s="21"/>
      <c r="G5" s="21"/>
      <c r="H5" s="21"/>
      <c r="I5" s="21"/>
      <c r="J5" s="191"/>
      <c r="K5" s="192"/>
      <c r="L5" s="189">
        <v>2021</v>
      </c>
      <c r="M5" s="190"/>
      <c r="N5" s="186"/>
      <c r="O5" s="186"/>
    </row>
    <row r="6" spans="1:18" ht="9" customHeight="1" x14ac:dyDescent="0.2">
      <c r="A6" s="30" t="s">
        <v>47</v>
      </c>
      <c r="B6" s="29"/>
      <c r="D6" s="28"/>
      <c r="E6" s="28"/>
      <c r="F6" s="28"/>
      <c r="G6" s="28"/>
      <c r="H6" s="28"/>
      <c r="I6" s="28"/>
      <c r="J6" s="30" t="s">
        <v>46</v>
      </c>
      <c r="K6" s="28"/>
      <c r="L6" s="30" t="s">
        <v>45</v>
      </c>
      <c r="M6" s="31"/>
    </row>
    <row r="7" spans="1:18" ht="17.25" customHeight="1" x14ac:dyDescent="0.2">
      <c r="A7" s="25"/>
      <c r="B7" s="22"/>
      <c r="C7" s="22"/>
      <c r="D7" s="22"/>
      <c r="E7" s="22"/>
      <c r="F7" s="26"/>
      <c r="G7" s="26"/>
      <c r="H7" s="26"/>
      <c r="I7" s="26"/>
      <c r="J7" s="193"/>
      <c r="K7" s="194"/>
      <c r="L7" s="198" t="s">
        <v>44</v>
      </c>
      <c r="M7" s="199"/>
    </row>
    <row r="8" spans="1:18" ht="9" customHeight="1" x14ac:dyDescent="0.2">
      <c r="A8" s="30" t="s">
        <v>43</v>
      </c>
      <c r="B8" s="29"/>
      <c r="D8" s="28"/>
      <c r="E8" s="28"/>
      <c r="F8" s="28"/>
      <c r="G8" s="28"/>
      <c r="H8" s="28"/>
      <c r="I8" s="28"/>
      <c r="J8" s="27"/>
    </row>
    <row r="9" spans="1:18" ht="17.25" customHeight="1" x14ac:dyDescent="0.3">
      <c r="A9" s="79" t="s">
        <v>42</v>
      </c>
      <c r="B9" s="80"/>
      <c r="C9" s="81"/>
      <c r="D9" s="82"/>
      <c r="E9" s="82"/>
      <c r="F9" s="83"/>
      <c r="G9" s="82"/>
      <c r="H9" s="82"/>
      <c r="I9" s="82"/>
      <c r="J9" s="82"/>
      <c r="K9" s="81"/>
      <c r="L9" s="81"/>
      <c r="M9" s="81"/>
    </row>
    <row r="10" spans="1:18" ht="15" x14ac:dyDescent="0.3">
      <c r="A10" s="84" t="s">
        <v>41</v>
      </c>
      <c r="B10" s="84"/>
      <c r="C10" s="85" t="s">
        <v>40</v>
      </c>
      <c r="D10" s="86"/>
      <c r="E10" s="87"/>
      <c r="F10" s="86"/>
      <c r="G10" s="88"/>
      <c r="H10" s="89"/>
      <c r="I10" s="90"/>
      <c r="J10" s="84"/>
      <c r="K10" s="84"/>
      <c r="L10" s="91"/>
      <c r="M10" s="92"/>
    </row>
    <row r="11" spans="1:18" ht="14.25" x14ac:dyDescent="0.3">
      <c r="A11" s="93" t="s">
        <v>39</v>
      </c>
      <c r="B11" s="93" t="s">
        <v>71</v>
      </c>
      <c r="C11" s="94"/>
      <c r="D11" s="93"/>
      <c r="E11" s="93"/>
      <c r="F11" s="93"/>
      <c r="G11" s="93"/>
      <c r="H11" s="93"/>
      <c r="I11" s="95"/>
      <c r="J11" s="96" t="s">
        <v>38</v>
      </c>
      <c r="K11" s="93" t="s">
        <v>37</v>
      </c>
      <c r="L11" s="93"/>
      <c r="M11" s="94" t="s">
        <v>36</v>
      </c>
    </row>
    <row r="12" spans="1:18" ht="14.25" x14ac:dyDescent="0.3">
      <c r="A12" s="93" t="s">
        <v>29</v>
      </c>
      <c r="B12" s="93" t="s">
        <v>70</v>
      </c>
      <c r="C12" s="93" t="s">
        <v>5</v>
      </c>
      <c r="D12" s="93" t="s">
        <v>35</v>
      </c>
      <c r="E12" s="93" t="s">
        <v>4</v>
      </c>
      <c r="F12" s="93" t="s">
        <v>3</v>
      </c>
      <c r="G12" s="93" t="s">
        <v>2</v>
      </c>
      <c r="H12" s="93" t="s">
        <v>1</v>
      </c>
      <c r="I12" s="94" t="s">
        <v>0</v>
      </c>
      <c r="J12" s="96" t="s">
        <v>34</v>
      </c>
      <c r="K12" s="93" t="s">
        <v>34</v>
      </c>
      <c r="L12" s="93" t="s">
        <v>33</v>
      </c>
      <c r="M12" s="94" t="s">
        <v>32</v>
      </c>
    </row>
    <row r="13" spans="1:18" ht="14.25" x14ac:dyDescent="0.3">
      <c r="A13" s="99" t="s">
        <v>30</v>
      </c>
      <c r="B13" s="97" t="s">
        <v>69</v>
      </c>
      <c r="C13" s="98">
        <f>+FullSats_S_1</f>
        <v>0.14099999999999999</v>
      </c>
      <c r="D13" s="99" t="s">
        <v>73</v>
      </c>
      <c r="E13" s="98">
        <f>+FullSats_S_2</f>
        <v>0.106</v>
      </c>
      <c r="F13" s="98">
        <f>+FullSats_S_3</f>
        <v>6.4000000000000001E-2</v>
      </c>
      <c r="G13" s="98">
        <f>+FullSats_S_4</f>
        <v>5.0999999999999997E-2</v>
      </c>
      <c r="H13" s="98">
        <f>+FullSats_S_4a</f>
        <v>7.9000000000000001E-2</v>
      </c>
      <c r="I13" s="100">
        <f>+FullSats_S_5</f>
        <v>0</v>
      </c>
      <c r="J13" s="101" t="s">
        <v>31</v>
      </c>
      <c r="K13" s="99" t="s">
        <v>31</v>
      </c>
      <c r="L13" s="99"/>
      <c r="M13" s="102"/>
    </row>
    <row r="14" spans="1:18" ht="16.5" customHeight="1" x14ac:dyDescent="0.35">
      <c r="A14" s="103">
        <v>1</v>
      </c>
      <c r="B14" s="104"/>
      <c r="C14" s="104"/>
      <c r="D14" s="105">
        <f>+'Beregning aga sone 1a'!B15</f>
        <v>0</v>
      </c>
      <c r="E14" s="104"/>
      <c r="F14" s="104"/>
      <c r="G14" s="104"/>
      <c r="H14" s="104"/>
      <c r="I14" s="106"/>
      <c r="J14" s="107">
        <f>+(C14*$C$13)+'Beregning aga sone 1a'!H15+(E14*$E$13)+(F14*$F$13)+(G14*$G$13)+(H14*$H$13)</f>
        <v>0</v>
      </c>
      <c r="K14" s="104"/>
      <c r="L14" s="108">
        <f>J14-K14</f>
        <v>0</v>
      </c>
      <c r="M14" s="109"/>
      <c r="N14" s="2"/>
      <c r="O14" s="2"/>
      <c r="P14" s="2"/>
      <c r="R14" s="2"/>
    </row>
    <row r="15" spans="1:18" ht="16.5" customHeight="1" x14ac:dyDescent="0.35">
      <c r="A15" s="103">
        <v>2</v>
      </c>
      <c r="B15" s="104"/>
      <c r="C15" s="104"/>
      <c r="D15" s="105">
        <f>+'Beregning aga sone 1a'!B16</f>
        <v>0</v>
      </c>
      <c r="E15" s="104"/>
      <c r="F15" s="104"/>
      <c r="G15" s="104"/>
      <c r="H15" s="104"/>
      <c r="I15" s="106"/>
      <c r="J15" s="107">
        <f>+(C15*$C$13)+'Beregning aga sone 1a'!H16+(E15*$E$13)+(F15*$F$13)+(G15*$G$13)+(H15*$H$13)</f>
        <v>0</v>
      </c>
      <c r="K15" s="104"/>
      <c r="L15" s="108">
        <f>J15-K15</f>
        <v>0</v>
      </c>
      <c r="M15" s="109"/>
      <c r="N15" s="2"/>
      <c r="O15" s="2"/>
      <c r="P15" s="2"/>
      <c r="R15" s="2"/>
    </row>
    <row r="16" spans="1:18" ht="16.5" customHeight="1" x14ac:dyDescent="0.35">
      <c r="A16" s="103">
        <v>3</v>
      </c>
      <c r="B16" s="110"/>
      <c r="C16" s="111"/>
      <c r="D16" s="112">
        <f>+'Beregning aga sone 1a'!B17</f>
        <v>0</v>
      </c>
      <c r="E16" s="111"/>
      <c r="F16" s="111"/>
      <c r="G16" s="113"/>
      <c r="H16" s="114"/>
      <c r="I16" s="114"/>
      <c r="J16" s="115">
        <f>+(C16*$C$13)+'Beregning aga sone 1a'!H17+(E16*$E$13)+(F16*$F$13)+(G16*$G$13)+(H16*$H$13)</f>
        <v>0</v>
      </c>
      <c r="K16" s="110"/>
      <c r="L16" s="184">
        <f>J16-K16</f>
        <v>0</v>
      </c>
      <c r="M16" s="117"/>
      <c r="N16" s="2"/>
      <c r="O16" s="2"/>
      <c r="P16" s="2"/>
      <c r="R16" s="2"/>
    </row>
    <row r="17" spans="1:18" ht="16.5" customHeight="1" x14ac:dyDescent="0.35">
      <c r="A17" s="118" t="s">
        <v>28</v>
      </c>
      <c r="B17" s="108">
        <f t="shared" ref="B17:L17" si="0">SUM(B14:B16)</f>
        <v>0</v>
      </c>
      <c r="C17" s="108">
        <f t="shared" si="0"/>
        <v>0</v>
      </c>
      <c r="D17" s="108">
        <f t="shared" si="0"/>
        <v>0</v>
      </c>
      <c r="E17" s="108">
        <f t="shared" si="0"/>
        <v>0</v>
      </c>
      <c r="F17" s="108">
        <f t="shared" si="0"/>
        <v>0</v>
      </c>
      <c r="G17" s="108">
        <f t="shared" si="0"/>
        <v>0</v>
      </c>
      <c r="H17" s="108">
        <f t="shared" si="0"/>
        <v>0</v>
      </c>
      <c r="I17" s="119">
        <f t="shared" si="0"/>
        <v>0</v>
      </c>
      <c r="J17" s="107">
        <f t="shared" si="0"/>
        <v>0</v>
      </c>
      <c r="K17" s="105">
        <f t="shared" si="0"/>
        <v>0</v>
      </c>
      <c r="L17" s="108">
        <f t="shared" si="0"/>
        <v>0</v>
      </c>
      <c r="M17" s="109"/>
      <c r="N17" s="2"/>
      <c r="O17" s="2"/>
      <c r="P17" s="2"/>
      <c r="Q17" s="2"/>
      <c r="R17" s="2"/>
    </row>
    <row r="18" spans="1:18" ht="16.5" customHeight="1" x14ac:dyDescent="0.35">
      <c r="A18" s="118">
        <v>4</v>
      </c>
      <c r="B18" s="104"/>
      <c r="C18" s="104"/>
      <c r="D18" s="105">
        <f>+'Beregning aga sone 1a'!B18</f>
        <v>0</v>
      </c>
      <c r="E18" s="104"/>
      <c r="F18" s="104"/>
      <c r="G18" s="104"/>
      <c r="H18" s="104"/>
      <c r="I18" s="106"/>
      <c r="J18" s="107">
        <f>+(C18*$C$13)+'Beregning aga sone 1a'!H18+(E18*$E$13)+(F18*$F$13)+(G18*$G$13)+(H18*$H$13)</f>
        <v>0</v>
      </c>
      <c r="K18" s="104"/>
      <c r="L18" s="108">
        <f>J18-K18</f>
        <v>0</v>
      </c>
      <c r="M18" s="109" t="s">
        <v>29</v>
      </c>
      <c r="N18" s="2"/>
      <c r="O18" s="2"/>
      <c r="P18" s="2"/>
      <c r="Q18" s="2"/>
      <c r="R18" s="2"/>
    </row>
    <row r="19" spans="1:18" ht="16.5" customHeight="1" x14ac:dyDescent="0.35">
      <c r="A19" s="118">
        <v>5</v>
      </c>
      <c r="B19" s="104"/>
      <c r="C19" s="104"/>
      <c r="D19" s="105">
        <f>+'Beregning aga sone 1a'!B19</f>
        <v>0</v>
      </c>
      <c r="E19" s="104"/>
      <c r="F19" s="104"/>
      <c r="G19" s="104"/>
      <c r="H19" s="104"/>
      <c r="I19" s="106"/>
      <c r="J19" s="107">
        <f>+(C19*$C$13)+'Beregning aga sone 1a'!H19+(E19*$E$13)+(F19*$F$13)+(G19*$G$13)+(H19*$H$13)</f>
        <v>0</v>
      </c>
      <c r="K19" s="104"/>
      <c r="L19" s="108">
        <f>J19-K19</f>
        <v>0</v>
      </c>
      <c r="M19" s="109"/>
      <c r="N19" s="2"/>
      <c r="O19" s="2"/>
      <c r="P19" s="2"/>
      <c r="Q19" s="2"/>
      <c r="R19" s="2"/>
    </row>
    <row r="20" spans="1:18" ht="16.5" customHeight="1" x14ac:dyDescent="0.35">
      <c r="A20" s="118">
        <v>6</v>
      </c>
      <c r="B20" s="110"/>
      <c r="C20" s="110"/>
      <c r="D20" s="112">
        <f>+'Beregning aga sone 1a'!B20</f>
        <v>0</v>
      </c>
      <c r="E20" s="110"/>
      <c r="F20" s="110"/>
      <c r="G20" s="110"/>
      <c r="H20" s="110"/>
      <c r="I20" s="114"/>
      <c r="J20" s="115">
        <f>+(C20*$C$13)+'Beregning aga sone 1a'!H20+(E20*$E$13)+(F20*$F$13)+(G20*$G$13)+(H20*$H$13)</f>
        <v>0</v>
      </c>
      <c r="K20" s="110"/>
      <c r="L20" s="116">
        <f>J20-K20</f>
        <v>0</v>
      </c>
      <c r="M20" s="117"/>
      <c r="N20" s="2"/>
      <c r="O20" s="2"/>
      <c r="P20" s="2"/>
      <c r="Q20" s="2"/>
      <c r="R20" s="2"/>
    </row>
    <row r="21" spans="1:18" ht="16.5" customHeight="1" x14ac:dyDescent="0.35">
      <c r="A21" s="118" t="s">
        <v>28</v>
      </c>
      <c r="B21" s="108">
        <f t="shared" ref="B21:L21" si="1">SUM(B18:B20)</f>
        <v>0</v>
      </c>
      <c r="C21" s="108">
        <f t="shared" si="1"/>
        <v>0</v>
      </c>
      <c r="D21" s="108">
        <f t="shared" si="1"/>
        <v>0</v>
      </c>
      <c r="E21" s="108">
        <f t="shared" si="1"/>
        <v>0</v>
      </c>
      <c r="F21" s="108">
        <f t="shared" si="1"/>
        <v>0</v>
      </c>
      <c r="G21" s="108">
        <f t="shared" si="1"/>
        <v>0</v>
      </c>
      <c r="H21" s="108">
        <f t="shared" si="1"/>
        <v>0</v>
      </c>
      <c r="I21" s="119">
        <f t="shared" si="1"/>
        <v>0</v>
      </c>
      <c r="J21" s="107">
        <f t="shared" si="1"/>
        <v>0</v>
      </c>
      <c r="K21" s="105">
        <f t="shared" si="1"/>
        <v>0</v>
      </c>
      <c r="L21" s="108">
        <f t="shared" si="1"/>
        <v>0</v>
      </c>
      <c r="M21" s="109"/>
      <c r="N21" s="2"/>
      <c r="O21" s="2"/>
      <c r="P21" s="2"/>
      <c r="Q21" s="2"/>
      <c r="R21" s="2"/>
    </row>
    <row r="22" spans="1:18" ht="16.5" customHeight="1" x14ac:dyDescent="0.35">
      <c r="A22" s="118" t="s">
        <v>27</v>
      </c>
      <c r="B22" s="120"/>
      <c r="C22" s="120"/>
      <c r="D22" s="120"/>
      <c r="E22" s="120"/>
      <c r="F22" s="120"/>
      <c r="G22" s="120"/>
      <c r="H22" s="120"/>
      <c r="I22" s="121"/>
      <c r="J22" s="115"/>
      <c r="K22" s="111"/>
      <c r="L22" s="122">
        <f>J22-K22</f>
        <v>0</v>
      </c>
      <c r="M22" s="123"/>
      <c r="N22" s="2"/>
      <c r="O22" s="2"/>
      <c r="P22" s="2"/>
      <c r="Q22" s="2"/>
      <c r="R22" s="2"/>
    </row>
    <row r="23" spans="1:18" ht="16.5" customHeight="1" x14ac:dyDescent="0.35">
      <c r="A23" s="118" t="s">
        <v>26</v>
      </c>
      <c r="B23" s="124">
        <f t="shared" ref="B23:L23" si="2">B17+B21+B22</f>
        <v>0</v>
      </c>
      <c r="C23" s="124">
        <f t="shared" si="2"/>
        <v>0</v>
      </c>
      <c r="D23" s="124">
        <f t="shared" si="2"/>
        <v>0</v>
      </c>
      <c r="E23" s="124">
        <f t="shared" si="2"/>
        <v>0</v>
      </c>
      <c r="F23" s="124">
        <f t="shared" si="2"/>
        <v>0</v>
      </c>
      <c r="G23" s="124">
        <f t="shared" si="2"/>
        <v>0</v>
      </c>
      <c r="H23" s="124">
        <f t="shared" si="2"/>
        <v>0</v>
      </c>
      <c r="I23" s="124">
        <f t="shared" si="2"/>
        <v>0</v>
      </c>
      <c r="J23" s="125">
        <f t="shared" si="2"/>
        <v>0</v>
      </c>
      <c r="K23" s="116">
        <f t="shared" si="2"/>
        <v>0</v>
      </c>
      <c r="L23" s="116">
        <f t="shared" si="2"/>
        <v>0</v>
      </c>
      <c r="M23" s="126"/>
      <c r="N23" s="2"/>
      <c r="O23" s="2"/>
      <c r="P23" s="2"/>
      <c r="Q23" s="2"/>
      <c r="R23" s="2"/>
    </row>
    <row r="24" spans="1:18" ht="16.5" customHeight="1" x14ac:dyDescent="0.35">
      <c r="A24" s="127"/>
      <c r="B24" s="128" t="s">
        <v>25</v>
      </c>
      <c r="C24" s="110"/>
      <c r="D24" s="110"/>
      <c r="E24" s="110"/>
      <c r="F24" s="110"/>
      <c r="G24" s="110"/>
      <c r="H24" s="110"/>
      <c r="I24" s="114"/>
      <c r="J24" s="129"/>
      <c r="K24" s="130">
        <v>0</v>
      </c>
      <c r="L24" s="131" t="s">
        <v>24</v>
      </c>
      <c r="M24" s="132"/>
      <c r="N24" s="24"/>
    </row>
    <row r="25" spans="1:18" ht="16.5" customHeight="1" x14ac:dyDescent="0.35">
      <c r="A25" s="133"/>
      <c r="B25" s="128" t="s">
        <v>14</v>
      </c>
      <c r="C25" s="116">
        <f t="shared" ref="C25:I25" si="3">C24-C23</f>
        <v>0</v>
      </c>
      <c r="D25" s="116">
        <f t="shared" si="3"/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34">
        <f t="shared" si="3"/>
        <v>0</v>
      </c>
      <c r="J25" s="135"/>
      <c r="K25" s="134">
        <f>K24-J23</f>
        <v>0</v>
      </c>
      <c r="L25" s="131" t="s">
        <v>23</v>
      </c>
      <c r="M25" s="132"/>
      <c r="N25" s="23"/>
    </row>
    <row r="26" spans="1:18" ht="16.5" customHeight="1" x14ac:dyDescent="0.35">
      <c r="A26" s="225" t="s">
        <v>22</v>
      </c>
      <c r="B26" s="226"/>
      <c r="C26" s="226"/>
      <c r="D26" s="226"/>
      <c r="E26" s="226"/>
      <c r="F26" s="226"/>
      <c r="G26" s="226"/>
      <c r="H26" s="132"/>
      <c r="I26" s="132"/>
      <c r="J26" s="132"/>
      <c r="K26" s="132"/>
      <c r="L26" s="132"/>
      <c r="M26" s="136"/>
      <c r="N26" s="23"/>
    </row>
    <row r="27" spans="1:18" ht="16.5" customHeight="1" x14ac:dyDescent="0.35">
      <c r="A27" s="225" t="s">
        <v>21</v>
      </c>
      <c r="B27" s="226"/>
      <c r="C27" s="226"/>
      <c r="D27" s="226"/>
      <c r="E27" s="226"/>
      <c r="F27" s="226"/>
      <c r="G27" s="226"/>
      <c r="H27" s="132"/>
      <c r="I27" s="137"/>
      <c r="J27" s="132"/>
      <c r="K27" s="132"/>
      <c r="L27" s="132"/>
      <c r="M27" s="136"/>
      <c r="N27" s="19"/>
    </row>
    <row r="28" spans="1:18" ht="16.5" customHeight="1" x14ac:dyDescent="0.35">
      <c r="A28" s="225" t="s">
        <v>20</v>
      </c>
      <c r="B28" s="226"/>
      <c r="C28" s="226"/>
      <c r="D28" s="226"/>
      <c r="E28" s="226"/>
      <c r="F28" s="226"/>
      <c r="G28" s="226"/>
      <c r="H28" s="138" t="s">
        <v>19</v>
      </c>
      <c r="I28" s="132"/>
      <c r="J28" s="132"/>
      <c r="K28" s="132"/>
      <c r="L28" s="132"/>
      <c r="M28" s="132"/>
      <c r="N28" s="19"/>
      <c r="O28" s="11"/>
      <c r="P28" s="11"/>
      <c r="Q28" s="11"/>
    </row>
    <row r="29" spans="1:18" ht="16.5" customHeight="1" x14ac:dyDescent="0.35">
      <c r="A29" s="227" t="s">
        <v>68</v>
      </c>
      <c r="B29" s="226"/>
      <c r="C29" s="226"/>
      <c r="D29" s="226"/>
      <c r="E29" s="226"/>
      <c r="F29" s="226"/>
      <c r="G29" s="226"/>
      <c r="H29" s="139" t="s">
        <v>18</v>
      </c>
      <c r="I29" s="140"/>
      <c r="J29" s="140"/>
      <c r="K29" s="121"/>
      <c r="L29" s="141"/>
      <c r="M29" s="132"/>
      <c r="N29" s="19"/>
      <c r="O29" s="11"/>
      <c r="P29" s="11"/>
      <c r="Q29" s="182"/>
    </row>
    <row r="30" spans="1:18" ht="16.5" customHeight="1" x14ac:dyDescent="0.35">
      <c r="A30" s="142" t="s">
        <v>17</v>
      </c>
      <c r="B30" s="132"/>
      <c r="C30" s="132"/>
      <c r="D30" s="132"/>
      <c r="E30" s="132"/>
      <c r="F30" s="132"/>
      <c r="G30" s="132"/>
      <c r="H30" s="133" t="s">
        <v>16</v>
      </c>
      <c r="I30" s="132"/>
      <c r="J30" s="136"/>
      <c r="K30" s="143"/>
      <c r="L30" s="144"/>
      <c r="M30" s="132"/>
      <c r="N30" s="19"/>
      <c r="O30" s="11"/>
      <c r="P30" s="11"/>
    </row>
    <row r="31" spans="1:18" ht="16.5" customHeight="1" x14ac:dyDescent="0.35">
      <c r="A31" s="157"/>
      <c r="B31" s="149"/>
      <c r="C31" s="149"/>
      <c r="D31" s="149"/>
      <c r="E31" s="149"/>
      <c r="F31" s="149"/>
      <c r="G31" s="149"/>
      <c r="H31" s="145" t="s">
        <v>15</v>
      </c>
      <c r="I31" s="146"/>
      <c r="J31" s="146"/>
      <c r="K31" s="106"/>
      <c r="L31" s="141"/>
      <c r="M31" s="132"/>
      <c r="N31" s="19"/>
      <c r="O31" s="11"/>
      <c r="P31" s="11"/>
    </row>
    <row r="32" spans="1:18" ht="16.5" customHeight="1" x14ac:dyDescent="0.35">
      <c r="A32" s="147"/>
      <c r="B32" s="148"/>
      <c r="C32" s="149"/>
      <c r="D32" s="149"/>
      <c r="E32" s="149"/>
      <c r="F32" s="149"/>
      <c r="G32" s="149"/>
      <c r="H32" s="139" t="s">
        <v>14</v>
      </c>
      <c r="I32" s="140"/>
      <c r="J32" s="140"/>
      <c r="K32" s="150">
        <f>K29-K31</f>
        <v>0</v>
      </c>
      <c r="L32" s="137"/>
      <c r="M32" s="132"/>
      <c r="N32" s="19"/>
      <c r="O32" s="11"/>
      <c r="P32" s="11"/>
    </row>
    <row r="33" spans="1:17" ht="16.5" customHeight="1" x14ac:dyDescent="0.35">
      <c r="A33" s="147"/>
      <c r="B33" s="148"/>
      <c r="C33" s="149"/>
      <c r="D33" s="149"/>
      <c r="E33" s="149"/>
      <c r="F33" s="149"/>
      <c r="G33" s="149"/>
      <c r="H33" s="151"/>
      <c r="I33" s="146"/>
      <c r="J33" s="146"/>
      <c r="K33" s="152"/>
      <c r="L33" s="137"/>
      <c r="M33" s="132"/>
      <c r="N33" s="19"/>
      <c r="O33" s="11"/>
      <c r="P33" s="11"/>
    </row>
    <row r="34" spans="1:17" ht="16.5" customHeight="1" x14ac:dyDescent="0.35">
      <c r="A34" s="147"/>
      <c r="B34" s="148"/>
      <c r="C34" s="149"/>
      <c r="D34" s="149"/>
      <c r="E34" s="149"/>
      <c r="F34" s="149"/>
      <c r="G34" s="149"/>
      <c r="H34" s="151"/>
      <c r="I34" s="146"/>
      <c r="J34" s="146"/>
      <c r="K34" s="152"/>
      <c r="L34" s="137"/>
      <c r="M34" s="132"/>
      <c r="N34" s="19"/>
      <c r="O34" s="11"/>
      <c r="P34" s="11"/>
      <c r="Q34" s="2"/>
    </row>
    <row r="35" spans="1:17" ht="16.5" customHeight="1" x14ac:dyDescent="0.35">
      <c r="A35" s="147"/>
      <c r="B35" s="148"/>
      <c r="C35" s="149"/>
      <c r="D35" s="149"/>
      <c r="E35" s="149"/>
      <c r="F35" s="149"/>
      <c r="G35" s="149"/>
      <c r="H35" s="151"/>
      <c r="I35" s="146"/>
      <c r="J35" s="146"/>
      <c r="K35" s="152"/>
      <c r="L35" s="137"/>
      <c r="M35" s="132"/>
      <c r="N35" s="19"/>
      <c r="O35" s="11"/>
      <c r="P35" s="11"/>
    </row>
    <row r="36" spans="1:17" ht="11.25" customHeight="1" x14ac:dyDescent="0.35">
      <c r="A36" s="153"/>
      <c r="B36" s="154"/>
      <c r="C36" s="155"/>
      <c r="D36" s="155"/>
      <c r="E36" s="155"/>
      <c r="F36" s="155"/>
      <c r="G36" s="155"/>
      <c r="H36" s="146"/>
      <c r="I36" s="146"/>
      <c r="J36" s="146"/>
      <c r="K36" s="146"/>
      <c r="L36" s="146"/>
      <c r="M36" s="80"/>
      <c r="N36" s="19"/>
      <c r="P36" s="11"/>
    </row>
    <row r="37" spans="1:17" ht="15.75" x14ac:dyDescent="0.35">
      <c r="A37" s="195"/>
      <c r="B37" s="195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6"/>
      <c r="N37" s="11"/>
      <c r="P37" s="11"/>
      <c r="Q37" s="11"/>
    </row>
    <row r="38" spans="1:17" ht="25.5" hidden="1" customHeight="1" x14ac:dyDescent="0.2">
      <c r="A38" s="201" t="s">
        <v>75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3"/>
      <c r="N38" s="11"/>
      <c r="P38" s="11"/>
      <c r="Q38" s="11"/>
    </row>
    <row r="39" spans="1:17" ht="25.5" hidden="1" customHeight="1" x14ac:dyDescent="0.2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6"/>
      <c r="N39" s="11"/>
      <c r="P39" s="11"/>
      <c r="Q39" s="11"/>
    </row>
    <row r="40" spans="1:17" ht="25.5" hidden="1" customHeight="1" x14ac:dyDescent="0.2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6"/>
      <c r="N40" s="11"/>
      <c r="P40" s="11"/>
      <c r="Q40" s="11"/>
    </row>
    <row r="41" spans="1:17" ht="25.5" hidden="1" customHeight="1" thickBot="1" x14ac:dyDescent="0.2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9"/>
    </row>
    <row r="42" spans="1:17" ht="11.25" hidden="1" customHeight="1" x14ac:dyDescent="0.25">
      <c r="A42" s="161"/>
      <c r="B42" s="181"/>
      <c r="C42" s="14"/>
      <c r="D42" s="162"/>
      <c r="E42" s="162"/>
      <c r="F42" s="13"/>
      <c r="G42" s="13"/>
      <c r="H42" s="12"/>
      <c r="I42" s="12"/>
      <c r="J42" s="12"/>
      <c r="K42" s="12"/>
      <c r="L42" s="11"/>
      <c r="M42" s="11"/>
    </row>
    <row r="43" spans="1:17" s="15" customFormat="1" ht="11.25" hidden="1" customHeight="1" x14ac:dyDescent="0.2">
      <c r="A43" s="163" t="s">
        <v>13</v>
      </c>
      <c r="B43" s="164"/>
      <c r="C43" s="165"/>
      <c r="D43" s="165"/>
      <c r="E43" s="165"/>
      <c r="F43" s="17"/>
      <c r="G43" s="18" t="s">
        <v>12</v>
      </c>
      <c r="H43" s="17" t="s">
        <v>11</v>
      </c>
      <c r="I43" s="17"/>
      <c r="J43" s="17"/>
      <c r="K43" s="17"/>
      <c r="L43" s="16"/>
      <c r="M43" s="16"/>
    </row>
    <row r="44" spans="1:17" ht="11.25" hidden="1" customHeight="1" x14ac:dyDescent="0.2">
      <c r="A44" s="166"/>
      <c r="B44" s="167"/>
      <c r="C44" s="162"/>
      <c r="D44" s="162"/>
      <c r="E44" s="162"/>
      <c r="F44" s="13"/>
      <c r="G44" s="13"/>
      <c r="H44" s="12"/>
      <c r="I44" s="12"/>
      <c r="J44" s="12"/>
      <c r="K44" s="12"/>
      <c r="L44" s="11"/>
      <c r="M44" s="11"/>
    </row>
    <row r="45" spans="1:17" ht="11.25" hidden="1" customHeight="1" x14ac:dyDescent="0.2">
      <c r="A45" s="166"/>
      <c r="B45" s="167"/>
      <c r="C45" s="162"/>
      <c r="D45" s="162"/>
      <c r="E45" s="162"/>
      <c r="F45" s="13"/>
      <c r="G45" s="13"/>
      <c r="H45" s="12"/>
      <c r="I45" s="12"/>
      <c r="J45" s="12"/>
      <c r="K45" s="12"/>
      <c r="L45" s="11"/>
      <c r="M45" s="11"/>
    </row>
    <row r="46" spans="1:17" ht="12.75" hidden="1" customHeight="1" x14ac:dyDescent="0.2">
      <c r="A46" s="168" t="s">
        <v>10</v>
      </c>
      <c r="B46" s="168" t="s">
        <v>6</v>
      </c>
      <c r="C46" s="200"/>
      <c r="D46" s="200"/>
      <c r="E46" s="200"/>
      <c r="F46" s="185"/>
      <c r="G46" s="185"/>
      <c r="H46" s="185"/>
      <c r="J46" s="10" t="s">
        <v>9</v>
      </c>
      <c r="K46" s="9">
        <f>Ar</f>
        <v>2021</v>
      </c>
    </row>
    <row r="47" spans="1:17" ht="12.75" hidden="1" customHeight="1" x14ac:dyDescent="0.2">
      <c r="A47" s="169"/>
      <c r="B47" s="168"/>
      <c r="C47" s="170"/>
      <c r="D47" s="171"/>
      <c r="E47" s="171"/>
      <c r="F47" s="5"/>
      <c r="G47" s="5"/>
      <c r="H47" s="5"/>
      <c r="J47" s="187" t="s">
        <v>8</v>
      </c>
      <c r="K47" s="187"/>
      <c r="L47" s="187"/>
    </row>
    <row r="48" spans="1:17" ht="12.75" hidden="1" customHeight="1" x14ac:dyDescent="0.2">
      <c r="A48" s="169"/>
      <c r="B48" s="168" t="s">
        <v>5</v>
      </c>
      <c r="C48" s="172">
        <f t="shared" ref="C48:C53" si="4">IF(Ar=$C$56,C58,IF(Ar=$D$56,D58,IF(Ar=$E$56,E58,"Feil år")))</f>
        <v>0.14099999999999999</v>
      </c>
      <c r="D48" s="173"/>
      <c r="E48" s="173"/>
      <c r="F48" s="7"/>
      <c r="G48" s="8"/>
      <c r="H48" s="8"/>
      <c r="J48" s="187"/>
      <c r="K48" s="187"/>
      <c r="L48" s="187"/>
    </row>
    <row r="49" spans="1:12" ht="12.75" hidden="1" customHeight="1" x14ac:dyDescent="0.2">
      <c r="A49" s="169"/>
      <c r="B49" s="168" t="s">
        <v>4</v>
      </c>
      <c r="C49" s="172">
        <f t="shared" si="4"/>
        <v>0.106</v>
      </c>
      <c r="D49" s="173"/>
      <c r="E49" s="173"/>
      <c r="F49" s="7"/>
      <c r="G49" s="7"/>
      <c r="H49" s="7"/>
      <c r="J49" s="187"/>
      <c r="K49" s="187"/>
      <c r="L49" s="187"/>
    </row>
    <row r="50" spans="1:12" ht="12.75" hidden="1" customHeight="1" x14ac:dyDescent="0.2">
      <c r="A50" s="169"/>
      <c r="B50" s="168" t="s">
        <v>3</v>
      </c>
      <c r="C50" s="172">
        <f t="shared" si="4"/>
        <v>6.4000000000000001E-2</v>
      </c>
      <c r="D50" s="173"/>
      <c r="E50" s="173"/>
      <c r="F50" s="7"/>
      <c r="G50" s="7"/>
      <c r="H50" s="7"/>
      <c r="J50" s="187"/>
      <c r="K50" s="187"/>
      <c r="L50" s="187"/>
    </row>
    <row r="51" spans="1:12" ht="12.75" hidden="1" customHeight="1" x14ac:dyDescent="0.2">
      <c r="A51" s="169"/>
      <c r="B51" s="168" t="s">
        <v>2</v>
      </c>
      <c r="C51" s="172">
        <f t="shared" si="4"/>
        <v>5.0999999999999997E-2</v>
      </c>
      <c r="D51" s="173"/>
      <c r="E51" s="173"/>
      <c r="F51" s="7"/>
      <c r="G51" s="7"/>
      <c r="H51" s="7"/>
      <c r="J51" s="187"/>
      <c r="K51" s="187"/>
      <c r="L51" s="187"/>
    </row>
    <row r="52" spans="1:12" ht="12.75" hidden="1" customHeight="1" x14ac:dyDescent="0.2">
      <c r="A52" s="169"/>
      <c r="B52" s="168" t="s">
        <v>1</v>
      </c>
      <c r="C52" s="172">
        <f t="shared" si="4"/>
        <v>7.9000000000000001E-2</v>
      </c>
      <c r="D52" s="173"/>
      <c r="E52" s="173"/>
      <c r="F52" s="7"/>
      <c r="G52" s="7"/>
      <c r="H52" s="7"/>
      <c r="J52" s="187"/>
      <c r="K52" s="187"/>
      <c r="L52" s="187"/>
    </row>
    <row r="53" spans="1:12" ht="12.75" hidden="1" customHeight="1" x14ac:dyDescent="0.2">
      <c r="A53" s="169"/>
      <c r="B53" s="168" t="s">
        <v>0</v>
      </c>
      <c r="C53" s="172">
        <f t="shared" si="4"/>
        <v>0</v>
      </c>
      <c r="D53" s="169"/>
      <c r="E53" s="174"/>
      <c r="F53" s="6"/>
      <c r="J53" s="187"/>
      <c r="K53" s="187"/>
      <c r="L53" s="187"/>
    </row>
    <row r="54" spans="1:12" ht="12.75" hidden="1" customHeight="1" x14ac:dyDescent="0.3">
      <c r="A54" s="175"/>
      <c r="B54" s="175"/>
      <c r="C54" s="175"/>
      <c r="D54" s="175"/>
      <c r="E54" s="175"/>
      <c r="F54" s="2"/>
    </row>
    <row r="55" spans="1:12" ht="12.75" hidden="1" customHeight="1" x14ac:dyDescent="0.3">
      <c r="A55" s="175"/>
      <c r="B55" s="175"/>
      <c r="C55" s="175"/>
      <c r="D55" s="175"/>
      <c r="E55" s="175"/>
      <c r="F55" s="2"/>
      <c r="J55" s="187" t="s">
        <v>7</v>
      </c>
      <c r="K55" s="188"/>
      <c r="L55" s="188"/>
    </row>
    <row r="56" spans="1:12" ht="12.75" hidden="1" customHeight="1" x14ac:dyDescent="0.2">
      <c r="A56" s="176"/>
      <c r="B56" s="177" t="s">
        <v>6</v>
      </c>
      <c r="C56" s="178">
        <v>2019</v>
      </c>
      <c r="D56" s="178">
        <v>2020</v>
      </c>
      <c r="E56" s="178">
        <v>2021</v>
      </c>
      <c r="F56" s="185"/>
      <c r="G56" s="185"/>
      <c r="H56" s="185"/>
      <c r="J56" s="188"/>
      <c r="K56" s="188"/>
      <c r="L56" s="188"/>
    </row>
    <row r="57" spans="1:12" ht="12.75" hidden="1" customHeight="1" x14ac:dyDescent="0.3">
      <c r="A57" s="175"/>
      <c r="B57" s="177"/>
      <c r="C57" s="179"/>
      <c r="D57" s="179"/>
      <c r="E57" s="179"/>
      <c r="F57" s="5"/>
      <c r="G57" s="5"/>
      <c r="H57" s="5"/>
      <c r="J57" s="188"/>
      <c r="K57" s="188"/>
      <c r="L57" s="188"/>
    </row>
    <row r="58" spans="1:12" ht="12.75" hidden="1" customHeight="1" x14ac:dyDescent="0.3">
      <c r="A58" s="175"/>
      <c r="B58" s="177" t="s">
        <v>5</v>
      </c>
      <c r="C58" s="180">
        <v>0.14099999999999999</v>
      </c>
      <c r="D58" s="180">
        <v>0.14099999999999999</v>
      </c>
      <c r="E58" s="180">
        <v>0.14099999999999999</v>
      </c>
      <c r="F58" s="4"/>
      <c r="G58" s="4"/>
      <c r="H58" s="4"/>
    </row>
    <row r="59" spans="1:12" ht="12.75" hidden="1" customHeight="1" x14ac:dyDescent="0.3">
      <c r="A59" s="175"/>
      <c r="B59" s="177" t="s">
        <v>4</v>
      </c>
      <c r="C59" s="180">
        <v>0.106</v>
      </c>
      <c r="D59" s="180">
        <v>0.106</v>
      </c>
      <c r="E59" s="180">
        <v>0.106</v>
      </c>
      <c r="F59" s="4"/>
      <c r="G59" s="4"/>
      <c r="H59" s="4"/>
    </row>
    <row r="60" spans="1:12" ht="12.75" hidden="1" customHeight="1" x14ac:dyDescent="0.3">
      <c r="A60" s="175"/>
      <c r="B60" s="177" t="s">
        <v>3</v>
      </c>
      <c r="C60" s="180">
        <v>6.4000000000000001E-2</v>
      </c>
      <c r="D60" s="180">
        <v>6.4000000000000001E-2</v>
      </c>
      <c r="E60" s="180">
        <v>6.4000000000000001E-2</v>
      </c>
      <c r="F60" s="4"/>
      <c r="G60" s="4"/>
      <c r="H60" s="4"/>
    </row>
    <row r="61" spans="1:12" ht="12.75" hidden="1" customHeight="1" x14ac:dyDescent="0.2">
      <c r="A61" s="169"/>
      <c r="B61" s="177" t="s">
        <v>2</v>
      </c>
      <c r="C61" s="180">
        <v>5.0999999999999997E-2</v>
      </c>
      <c r="D61" s="180">
        <v>5.0999999999999997E-2</v>
      </c>
      <c r="E61" s="180">
        <v>5.0999999999999997E-2</v>
      </c>
      <c r="F61" s="4"/>
      <c r="G61" s="4"/>
      <c r="H61" s="4"/>
    </row>
    <row r="62" spans="1:12" ht="12.75" hidden="1" customHeight="1" x14ac:dyDescent="0.2">
      <c r="A62" s="169"/>
      <c r="B62" s="177" t="s">
        <v>1</v>
      </c>
      <c r="C62" s="180">
        <v>7.9000000000000001E-2</v>
      </c>
      <c r="D62" s="180">
        <v>7.9000000000000001E-2</v>
      </c>
      <c r="E62" s="180">
        <v>7.9000000000000001E-2</v>
      </c>
      <c r="F62" s="4"/>
      <c r="G62" s="4"/>
      <c r="H62" s="4"/>
    </row>
    <row r="63" spans="1:12" ht="12.75" hidden="1" customHeight="1" x14ac:dyDescent="0.2">
      <c r="A63" s="169"/>
      <c r="B63" s="177" t="s">
        <v>0</v>
      </c>
      <c r="C63" s="180">
        <v>0</v>
      </c>
      <c r="D63" s="180">
        <v>0</v>
      </c>
      <c r="E63" s="180">
        <v>0</v>
      </c>
      <c r="F63" s="3"/>
      <c r="G63" s="3"/>
      <c r="H63" s="3"/>
    </row>
    <row r="64" spans="1:12" ht="12.75" customHeight="1" x14ac:dyDescent="0.2">
      <c r="A64" s="169"/>
      <c r="B64" s="169"/>
      <c r="C64" s="169"/>
      <c r="D64" s="169"/>
      <c r="E64" s="169"/>
    </row>
    <row r="65" spans="1:6" ht="12.75" customHeight="1" x14ac:dyDescent="0.2">
      <c r="A65" s="169"/>
      <c r="B65" s="169"/>
      <c r="C65" s="169"/>
      <c r="D65" s="169"/>
      <c r="E65" s="169"/>
    </row>
    <row r="66" spans="1:6" ht="12.75" customHeight="1" x14ac:dyDescent="0.2">
      <c r="A66" s="169"/>
      <c r="B66" s="169"/>
      <c r="C66" s="169"/>
      <c r="D66" s="169"/>
      <c r="E66" s="169"/>
    </row>
    <row r="67" spans="1:6" ht="12.75" customHeight="1" x14ac:dyDescent="0.2">
      <c r="A67" s="169"/>
      <c r="B67" s="169"/>
      <c r="C67" s="169"/>
      <c r="D67" s="169"/>
      <c r="E67" s="169"/>
    </row>
    <row r="68" spans="1:6" ht="12.75" customHeight="1" x14ac:dyDescent="0.2">
      <c r="A68" s="169"/>
      <c r="B68" s="169"/>
      <c r="C68" s="169"/>
      <c r="D68" s="169"/>
      <c r="E68" s="169"/>
    </row>
    <row r="69" spans="1:6" ht="12.75" customHeight="1" x14ac:dyDescent="0.2">
      <c r="A69" s="169"/>
      <c r="B69" s="169"/>
      <c r="C69" s="169"/>
      <c r="D69" s="169"/>
      <c r="E69" s="169"/>
    </row>
    <row r="70" spans="1:6" ht="12.75" customHeight="1" x14ac:dyDescent="0.2">
      <c r="A70" s="169"/>
      <c r="B70" s="169"/>
      <c r="C70" s="169"/>
      <c r="D70" s="169"/>
      <c r="E70" s="169"/>
    </row>
    <row r="71" spans="1:6" ht="12.75" customHeight="1" x14ac:dyDescent="0.2">
      <c r="A71" s="169"/>
      <c r="B71" s="169"/>
      <c r="C71" s="169"/>
      <c r="D71" s="169"/>
      <c r="E71" s="169"/>
    </row>
    <row r="72" spans="1:6" ht="12.75" customHeight="1" x14ac:dyDescent="0.2">
      <c r="A72" s="169"/>
      <c r="B72" s="169"/>
      <c r="C72" s="169"/>
      <c r="D72" s="169"/>
      <c r="E72" s="169"/>
    </row>
    <row r="73" spans="1:6" ht="12.75" customHeight="1" x14ac:dyDescent="0.2">
      <c r="A73" s="169"/>
      <c r="B73" s="169"/>
      <c r="C73" s="169"/>
      <c r="D73" s="169"/>
      <c r="E73" s="169"/>
    </row>
    <row r="74" spans="1:6" ht="12.75" customHeight="1" x14ac:dyDescent="0.2">
      <c r="A74" s="169"/>
      <c r="B74" s="169"/>
      <c r="C74" s="169"/>
      <c r="D74" s="169"/>
      <c r="E74" s="169"/>
    </row>
    <row r="75" spans="1:6" ht="12.75" customHeight="1" x14ac:dyDescent="0.3">
      <c r="A75" s="2"/>
      <c r="B75" s="2"/>
      <c r="C75" s="2"/>
      <c r="D75" s="2"/>
      <c r="E75" s="2"/>
      <c r="F75" s="2"/>
    </row>
    <row r="76" spans="1:6" ht="18.75" x14ac:dyDescent="0.3">
      <c r="A76" s="2"/>
      <c r="B76" s="2"/>
      <c r="C76" s="2"/>
      <c r="D76" s="2"/>
      <c r="E76" s="2"/>
      <c r="F76" s="2"/>
    </row>
    <row r="77" spans="1:6" ht="18.75" x14ac:dyDescent="0.3">
      <c r="A77" s="2"/>
      <c r="B77" s="2"/>
      <c r="C77" s="2"/>
      <c r="D77" s="2"/>
      <c r="E77" s="2"/>
      <c r="F77" s="2"/>
    </row>
    <row r="78" spans="1:6" ht="18.75" x14ac:dyDescent="0.3">
      <c r="A78" s="2"/>
      <c r="B78" s="2"/>
      <c r="C78" s="2"/>
      <c r="D78" s="2"/>
      <c r="E78" s="2"/>
      <c r="F78" s="2"/>
    </row>
    <row r="79" spans="1:6" ht="18.75" x14ac:dyDescent="0.3">
      <c r="A79" s="2"/>
      <c r="D79" s="2"/>
      <c r="E79" s="2"/>
      <c r="F79" s="2"/>
    </row>
  </sheetData>
  <sheetProtection selectLockedCells="1"/>
  <mergeCells count="13">
    <mergeCell ref="A37:B37"/>
    <mergeCell ref="L3:M3"/>
    <mergeCell ref="L7:M7"/>
    <mergeCell ref="F46:H46"/>
    <mergeCell ref="C46:E46"/>
    <mergeCell ref="A38:M41"/>
    <mergeCell ref="F56:H56"/>
    <mergeCell ref="N5:O5"/>
    <mergeCell ref="J55:L57"/>
    <mergeCell ref="J47:L53"/>
    <mergeCell ref="L5:M5"/>
    <mergeCell ref="J5:K5"/>
    <mergeCell ref="J7:K7"/>
  </mergeCells>
  <printOptions gridLinesSet="0"/>
  <pageMargins left="0.70866141732283472" right="0.19685039370078741" top="0.23622047244094491" bottom="0.59055118110236227" header="0.51181102362204722" footer="0.39370078740157483"/>
  <pageSetup paperSize="9" scale="94" orientation="landscape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O36"/>
  <sheetViews>
    <sheetView workbookViewId="0">
      <selection activeCell="B19" sqref="B19"/>
    </sheetView>
  </sheetViews>
  <sheetFormatPr baseColWidth="10" defaultRowHeight="15" x14ac:dyDescent="0.25"/>
  <cols>
    <col min="1" max="1" width="12.5703125" style="37" customWidth="1"/>
    <col min="2" max="2" width="12.7109375" style="37" customWidth="1"/>
    <col min="3" max="9" width="12.28515625" style="37" customWidth="1"/>
    <col min="10" max="10" width="1.5703125" style="37" customWidth="1"/>
    <col min="11" max="16384" width="11.42578125" style="37"/>
  </cols>
  <sheetData>
    <row r="1" spans="1:15" x14ac:dyDescent="0.25">
      <c r="A1" s="53"/>
      <c r="B1" s="49"/>
      <c r="C1" s="49"/>
      <c r="D1" s="49"/>
      <c r="E1" s="49"/>
      <c r="F1" s="47"/>
      <c r="G1" s="47"/>
      <c r="H1" s="47"/>
      <c r="I1" s="47"/>
      <c r="J1" s="53"/>
    </row>
    <row r="2" spans="1:15" x14ac:dyDescent="0.25">
      <c r="A2" s="49"/>
      <c r="B2" s="49"/>
      <c r="C2" s="49"/>
      <c r="D2" s="49"/>
      <c r="E2" s="49"/>
      <c r="F2" s="45"/>
      <c r="G2" s="44"/>
      <c r="H2" s="45" t="s">
        <v>50</v>
      </c>
      <c r="I2" s="43"/>
      <c r="J2" s="52"/>
    </row>
    <row r="3" spans="1:15" ht="20.25" x14ac:dyDescent="0.3">
      <c r="A3" s="51"/>
      <c r="B3" s="49"/>
      <c r="C3" s="49"/>
      <c r="D3" s="49"/>
      <c r="E3" s="49"/>
      <c r="F3" s="210"/>
      <c r="G3" s="211"/>
      <c r="H3" s="215"/>
      <c r="I3" s="216"/>
      <c r="J3" s="217"/>
    </row>
    <row r="4" spans="1:15" x14ac:dyDescent="0.25">
      <c r="A4" s="50"/>
      <c r="B4" s="49"/>
      <c r="C4" s="49"/>
      <c r="D4" s="49"/>
      <c r="E4" s="49"/>
      <c r="F4" s="45" t="s">
        <v>49</v>
      </c>
      <c r="G4" s="44"/>
      <c r="H4" s="45" t="s">
        <v>48</v>
      </c>
      <c r="I4" s="43"/>
      <c r="J4" s="48"/>
    </row>
    <row r="5" spans="1:15" x14ac:dyDescent="0.25">
      <c r="A5" s="47"/>
      <c r="B5" s="47"/>
      <c r="C5" s="47"/>
      <c r="D5" s="47"/>
      <c r="E5" s="47"/>
      <c r="F5" s="214"/>
      <c r="G5" s="192"/>
      <c r="H5" s="223">
        <v>2021</v>
      </c>
      <c r="I5" s="224"/>
      <c r="J5" s="156"/>
    </row>
    <row r="6" spans="1:15" x14ac:dyDescent="0.25">
      <c r="A6" s="45" t="s">
        <v>65</v>
      </c>
      <c r="B6" s="44"/>
      <c r="C6" s="44"/>
      <c r="D6" s="44"/>
      <c r="E6" s="44"/>
      <c r="F6" s="45" t="s">
        <v>46</v>
      </c>
      <c r="G6" s="44"/>
      <c r="H6" s="45" t="s">
        <v>45</v>
      </c>
      <c r="I6" s="43"/>
      <c r="J6" s="42"/>
    </row>
    <row r="7" spans="1:15" x14ac:dyDescent="0.25">
      <c r="A7" s="46">
        <f>+Firmanavn</f>
        <v>0</v>
      </c>
      <c r="B7" s="41"/>
      <c r="C7" s="41"/>
      <c r="D7" s="41"/>
      <c r="E7" s="41"/>
      <c r="F7" s="218"/>
      <c r="G7" s="219"/>
      <c r="H7" s="220" t="s">
        <v>64</v>
      </c>
      <c r="I7" s="221"/>
      <c r="J7" s="222"/>
    </row>
    <row r="8" spans="1:15" x14ac:dyDescent="0.25">
      <c r="A8" s="45" t="s">
        <v>43</v>
      </c>
      <c r="B8" s="44"/>
      <c r="C8" s="44"/>
      <c r="D8" s="44"/>
      <c r="E8" s="44"/>
      <c r="F8" s="44"/>
      <c r="G8" s="44"/>
      <c r="H8" s="44"/>
      <c r="I8" s="43"/>
      <c r="J8" s="42"/>
    </row>
    <row r="9" spans="1:15" ht="15.75" x14ac:dyDescent="0.3">
      <c r="A9" s="54" t="s">
        <v>66</v>
      </c>
      <c r="B9" s="55"/>
      <c r="C9" s="55"/>
      <c r="D9" s="55"/>
      <c r="E9" s="55"/>
      <c r="F9" s="55"/>
      <c r="G9" s="55"/>
      <c r="H9" s="55"/>
      <c r="I9" s="55"/>
      <c r="J9" s="40"/>
    </row>
    <row r="10" spans="1:15" ht="16.5" x14ac:dyDescent="0.3">
      <c r="A10" s="56"/>
      <c r="B10" s="56"/>
      <c r="C10" s="56"/>
      <c r="D10" s="56"/>
      <c r="E10" s="56"/>
      <c r="F10" s="56"/>
      <c r="G10" s="56"/>
      <c r="H10" s="56"/>
      <c r="I10" s="56"/>
    </row>
    <row r="11" spans="1:15" ht="16.5" x14ac:dyDescent="0.3">
      <c r="A11" s="57" t="s">
        <v>63</v>
      </c>
      <c r="B11" s="58">
        <f>IF($H$5=B31,B32,IF($H$5=C31,C32,IF($H$5=D31,D32,"Feil år")))</f>
        <v>500000</v>
      </c>
      <c r="C11" s="183" t="s">
        <v>74</v>
      </c>
      <c r="D11" s="56"/>
      <c r="E11" s="56"/>
      <c r="F11" s="56"/>
      <c r="G11" s="56"/>
      <c r="H11" s="56"/>
      <c r="I11" s="56"/>
    </row>
    <row r="12" spans="1:15" ht="16.5" x14ac:dyDescent="0.3">
      <c r="A12" s="56"/>
      <c r="B12" s="56"/>
      <c r="C12" s="56"/>
      <c r="D12" s="56"/>
      <c r="E12" s="56"/>
      <c r="F12" s="56"/>
      <c r="G12" s="56"/>
      <c r="H12" s="56"/>
      <c r="I12" s="56"/>
    </row>
    <row r="13" spans="1:15" ht="15.75" x14ac:dyDescent="0.3">
      <c r="A13" s="59" t="s">
        <v>62</v>
      </c>
      <c r="B13" s="60" t="s">
        <v>61</v>
      </c>
      <c r="C13" s="60" t="s">
        <v>61</v>
      </c>
      <c r="D13" s="60" t="s">
        <v>52</v>
      </c>
      <c r="E13" s="60" t="s">
        <v>51</v>
      </c>
      <c r="F13" s="212" t="s">
        <v>60</v>
      </c>
      <c r="G13" s="60" t="s">
        <v>59</v>
      </c>
      <c r="H13" s="60" t="s">
        <v>58</v>
      </c>
      <c r="I13" s="60" t="s">
        <v>57</v>
      </c>
      <c r="J13" s="39"/>
      <c r="K13" s="39"/>
      <c r="L13" s="39"/>
      <c r="M13" s="39"/>
      <c r="N13" s="38"/>
      <c r="O13" s="38"/>
    </row>
    <row r="14" spans="1:15" ht="16.5" x14ac:dyDescent="0.3">
      <c r="A14" s="61"/>
      <c r="B14" s="62" t="s">
        <v>56</v>
      </c>
      <c r="C14" s="62" t="s">
        <v>55</v>
      </c>
      <c r="D14" s="63">
        <f>IF($H$5=B31,B33,IF($H$5=C31,C33,IF($H$5=D31,D33,"Feil år")))</f>
        <v>0.14099999999999999</v>
      </c>
      <c r="E14" s="63">
        <f>IF($H$5=B31,B34,IF($H$5=C31,C34,IF($H$5=D31,D34,"Feil år")))</f>
        <v>0.106</v>
      </c>
      <c r="F14" s="213"/>
      <c r="G14" s="63">
        <f>IF($H$5=B31,B33,IF($H$5=C31,C33,IF($H$5=D31,D33,"Feil år")))</f>
        <v>0.14099999999999999</v>
      </c>
      <c r="H14" s="63"/>
      <c r="I14" s="62"/>
      <c r="J14" s="39"/>
      <c r="K14" s="39"/>
      <c r="L14" s="39"/>
      <c r="M14" s="39"/>
      <c r="N14" s="38"/>
      <c r="O14" s="38"/>
    </row>
    <row r="15" spans="1:15" ht="15.75" x14ac:dyDescent="0.3">
      <c r="A15" s="64">
        <v>1</v>
      </c>
      <c r="B15" s="65"/>
      <c r="C15" s="66">
        <f>IF(B15*(D14-E14)&lt;=B11,B15,(B11/(D14-E14)))</f>
        <v>0</v>
      </c>
      <c r="D15" s="66">
        <f t="shared" ref="D15:D20" si="0">+C15*$D$14</f>
        <v>0</v>
      </c>
      <c r="E15" s="66">
        <f t="shared" ref="E15:E20" si="1">+C15*$E$14</f>
        <v>0</v>
      </c>
      <c r="F15" s="66">
        <f t="shared" ref="F15:F20" si="2">+D15-E15</f>
        <v>0</v>
      </c>
      <c r="G15" s="66">
        <f t="shared" ref="G15:G20" si="3">+(B15-C15)*$G$14</f>
        <v>0</v>
      </c>
      <c r="H15" s="66">
        <f t="shared" ref="H15:H20" si="4">+E15+G15</f>
        <v>0</v>
      </c>
      <c r="I15" s="66">
        <f>+$B$11-F15</f>
        <v>500000</v>
      </c>
      <c r="J15" s="38"/>
      <c r="K15" s="38"/>
      <c r="L15" s="38"/>
      <c r="M15" s="38"/>
      <c r="N15" s="38"/>
      <c r="O15" s="38"/>
    </row>
    <row r="16" spans="1:15" ht="15.75" x14ac:dyDescent="0.3">
      <c r="A16" s="67">
        <v>2</v>
      </c>
      <c r="B16" s="68"/>
      <c r="C16" s="66">
        <f>IF(B16*($D$14-$E$14)&lt;=I15,B16,(I15/($D$14-$E$14)))</f>
        <v>0</v>
      </c>
      <c r="D16" s="66">
        <f t="shared" si="0"/>
        <v>0</v>
      </c>
      <c r="E16" s="66">
        <f t="shared" si="1"/>
        <v>0</v>
      </c>
      <c r="F16" s="66">
        <f t="shared" si="2"/>
        <v>0</v>
      </c>
      <c r="G16" s="66">
        <f t="shared" si="3"/>
        <v>0</v>
      </c>
      <c r="H16" s="66">
        <f t="shared" si="4"/>
        <v>0</v>
      </c>
      <c r="I16" s="66">
        <f>+I15-F16</f>
        <v>500000</v>
      </c>
      <c r="J16" s="38"/>
      <c r="K16" s="38"/>
      <c r="L16" s="38"/>
      <c r="M16" s="38"/>
      <c r="N16" s="38"/>
      <c r="O16" s="38"/>
    </row>
    <row r="17" spans="1:15" ht="15.75" x14ac:dyDescent="0.3">
      <c r="A17" s="67">
        <v>3</v>
      </c>
      <c r="B17" s="68"/>
      <c r="C17" s="66">
        <f>IF(B17*($D$14-$E$14)&lt;=I16,B17,(I16/($D$14-$E$14)))</f>
        <v>0</v>
      </c>
      <c r="D17" s="66">
        <f t="shared" si="0"/>
        <v>0</v>
      </c>
      <c r="E17" s="66">
        <f t="shared" si="1"/>
        <v>0</v>
      </c>
      <c r="F17" s="66">
        <f t="shared" si="2"/>
        <v>0</v>
      </c>
      <c r="G17" s="66">
        <f t="shared" si="3"/>
        <v>0</v>
      </c>
      <c r="H17" s="66">
        <f t="shared" si="4"/>
        <v>0</v>
      </c>
      <c r="I17" s="66">
        <f>+I16-F17</f>
        <v>500000</v>
      </c>
      <c r="J17" s="38"/>
      <c r="K17" s="38"/>
      <c r="L17" s="38"/>
      <c r="M17" s="38"/>
      <c r="N17" s="38"/>
      <c r="O17" s="38"/>
    </row>
    <row r="18" spans="1:15" ht="15.75" x14ac:dyDescent="0.3">
      <c r="A18" s="67">
        <v>4</v>
      </c>
      <c r="B18" s="68"/>
      <c r="C18" s="66">
        <f>IF(B18*($D$14-$E$14)&lt;=I17,B18,(I17/($D$14-$E$14)))</f>
        <v>0</v>
      </c>
      <c r="D18" s="66">
        <f t="shared" si="0"/>
        <v>0</v>
      </c>
      <c r="E18" s="66">
        <f t="shared" si="1"/>
        <v>0</v>
      </c>
      <c r="F18" s="66">
        <f t="shared" si="2"/>
        <v>0</v>
      </c>
      <c r="G18" s="66">
        <f t="shared" si="3"/>
        <v>0</v>
      </c>
      <c r="H18" s="66">
        <f t="shared" si="4"/>
        <v>0</v>
      </c>
      <c r="I18" s="66">
        <f>+I17-F18</f>
        <v>500000</v>
      </c>
      <c r="J18" s="38"/>
      <c r="K18" s="38"/>
      <c r="L18" s="38"/>
      <c r="M18" s="38"/>
      <c r="N18" s="38"/>
      <c r="O18" s="38"/>
    </row>
    <row r="19" spans="1:15" ht="15.75" x14ac:dyDescent="0.3">
      <c r="A19" s="67">
        <v>5</v>
      </c>
      <c r="B19" s="68"/>
      <c r="C19" s="66">
        <f>IF(B19*($D$14-$E$14)&lt;=I18,B19,(I18/($D$14-$E$14)))</f>
        <v>0</v>
      </c>
      <c r="D19" s="66">
        <f t="shared" si="0"/>
        <v>0</v>
      </c>
      <c r="E19" s="66">
        <f t="shared" si="1"/>
        <v>0</v>
      </c>
      <c r="F19" s="66">
        <f t="shared" si="2"/>
        <v>0</v>
      </c>
      <c r="G19" s="66">
        <f t="shared" si="3"/>
        <v>0</v>
      </c>
      <c r="H19" s="66">
        <f t="shared" si="4"/>
        <v>0</v>
      </c>
      <c r="I19" s="66">
        <f>+I18-F19</f>
        <v>500000</v>
      </c>
      <c r="J19" s="38"/>
      <c r="K19" s="38"/>
      <c r="L19" s="38"/>
      <c r="M19" s="38"/>
      <c r="N19" s="38"/>
      <c r="O19" s="38"/>
    </row>
    <row r="20" spans="1:15" ht="16.5" thickBot="1" x14ac:dyDescent="0.35">
      <c r="A20" s="69">
        <v>6</v>
      </c>
      <c r="B20" s="70"/>
      <c r="C20" s="71">
        <f>IF(B20*($D$14-$E$14)&lt;=I19,B20,(I19/($D$14-$E$14)))</f>
        <v>0</v>
      </c>
      <c r="D20" s="71">
        <f t="shared" si="0"/>
        <v>0</v>
      </c>
      <c r="E20" s="71">
        <f t="shared" si="1"/>
        <v>0</v>
      </c>
      <c r="F20" s="71">
        <f t="shared" si="2"/>
        <v>0</v>
      </c>
      <c r="G20" s="71">
        <f t="shared" si="3"/>
        <v>0</v>
      </c>
      <c r="H20" s="71">
        <f t="shared" si="4"/>
        <v>0</v>
      </c>
      <c r="I20" s="71">
        <f>+I19-F20</f>
        <v>500000</v>
      </c>
      <c r="J20" s="38"/>
      <c r="K20" s="38"/>
      <c r="L20" s="38"/>
      <c r="M20" s="38"/>
      <c r="N20" s="38"/>
      <c r="O20" s="38"/>
    </row>
    <row r="21" spans="1:15" ht="15.75" x14ac:dyDescent="0.3">
      <c r="A21" s="72"/>
      <c r="B21" s="73">
        <f>SUM(B15:B20)</f>
        <v>0</v>
      </c>
      <c r="C21" s="74"/>
      <c r="D21" s="74"/>
      <c r="E21" s="74"/>
      <c r="F21" s="75">
        <f>SUM(F15:F20)</f>
        <v>0</v>
      </c>
      <c r="G21" s="73"/>
      <c r="H21" s="76">
        <f>SUM(H15:H20)</f>
        <v>0</v>
      </c>
      <c r="I21" s="73"/>
      <c r="J21" s="38"/>
      <c r="K21" s="38"/>
      <c r="L21" s="38"/>
      <c r="M21" s="38"/>
      <c r="N21" s="38"/>
    </row>
    <row r="22" spans="1:15" ht="15.75" x14ac:dyDescent="0.3">
      <c r="A22" s="72"/>
      <c r="B22" s="72"/>
      <c r="C22" s="72"/>
      <c r="D22" s="72"/>
      <c r="E22" s="72"/>
      <c r="F22" s="72"/>
      <c r="G22" s="72"/>
      <c r="H22" s="72"/>
      <c r="I22" s="72"/>
      <c r="J22" s="38"/>
      <c r="K22" s="38"/>
      <c r="L22" s="38"/>
    </row>
    <row r="23" spans="1:15" ht="15.75" x14ac:dyDescent="0.3">
      <c r="A23" s="72"/>
      <c r="B23" s="72"/>
      <c r="C23" s="72"/>
      <c r="D23" s="72"/>
      <c r="E23" s="72"/>
      <c r="F23" s="72"/>
      <c r="G23" s="72"/>
      <c r="H23" s="72"/>
      <c r="I23" s="72"/>
      <c r="J23" s="38"/>
      <c r="K23" s="38"/>
      <c r="L23" s="38"/>
    </row>
    <row r="24" spans="1:15" ht="15.75" x14ac:dyDescent="0.3">
      <c r="A24" s="72"/>
      <c r="B24" s="72"/>
      <c r="C24" s="72"/>
      <c r="D24" s="72"/>
      <c r="E24" s="72"/>
      <c r="F24" s="72"/>
      <c r="G24" s="72"/>
      <c r="H24" s="72"/>
      <c r="I24" s="72"/>
      <c r="J24" s="38"/>
      <c r="K24" s="38"/>
      <c r="L24" s="38"/>
    </row>
    <row r="25" spans="1:15" ht="15.75" x14ac:dyDescent="0.3">
      <c r="A25" s="72"/>
      <c r="B25" s="72"/>
      <c r="C25" s="72"/>
      <c r="D25" s="72"/>
      <c r="E25" s="72"/>
      <c r="F25" s="72"/>
      <c r="G25" s="72"/>
      <c r="H25" s="72"/>
      <c r="I25" s="72"/>
      <c r="J25" s="38"/>
      <c r="K25" s="38"/>
      <c r="L25" s="38"/>
    </row>
    <row r="26" spans="1:15" ht="16.5" x14ac:dyDescent="0.3">
      <c r="A26" s="56"/>
      <c r="B26" s="56"/>
      <c r="C26" s="56"/>
      <c r="D26" s="56"/>
      <c r="E26" s="56"/>
      <c r="F26" s="56"/>
      <c r="G26" s="56"/>
      <c r="H26" s="56"/>
      <c r="I26" s="56"/>
    </row>
    <row r="27" spans="1:15" ht="16.5" x14ac:dyDescent="0.3">
      <c r="A27" s="56"/>
      <c r="B27" s="56"/>
      <c r="C27" s="56"/>
      <c r="D27" s="56"/>
      <c r="E27" s="56"/>
      <c r="F27" s="56"/>
      <c r="G27" s="56"/>
      <c r="H27" s="56"/>
      <c r="I27" s="56"/>
    </row>
    <row r="28" spans="1:15" ht="16.5" hidden="1" x14ac:dyDescent="0.3">
      <c r="A28" s="56"/>
      <c r="B28" s="56"/>
      <c r="C28" s="56"/>
      <c r="D28" s="56"/>
      <c r="E28" s="56"/>
      <c r="F28" s="56"/>
      <c r="G28" s="56"/>
      <c r="H28" s="56"/>
      <c r="I28" s="56"/>
    </row>
    <row r="29" spans="1:15" ht="16.5" hidden="1" x14ac:dyDescent="0.3">
      <c r="A29" s="56" t="s">
        <v>72</v>
      </c>
      <c r="B29" s="56"/>
      <c r="C29" s="56"/>
      <c r="D29" s="56"/>
      <c r="E29" s="56"/>
      <c r="F29" s="56"/>
      <c r="G29" s="56"/>
      <c r="H29" s="56"/>
      <c r="I29" s="56"/>
    </row>
    <row r="30" spans="1:15" ht="16.5" hidden="1" x14ac:dyDescent="0.3">
      <c r="A30" s="56" t="s">
        <v>67</v>
      </c>
      <c r="B30" s="56"/>
      <c r="C30" s="56"/>
      <c r="D30" s="56"/>
      <c r="E30" s="56"/>
      <c r="F30" s="56"/>
      <c r="G30" s="56"/>
      <c r="H30" s="56"/>
      <c r="I30" s="56"/>
    </row>
    <row r="31" spans="1:15" ht="16.5" hidden="1" x14ac:dyDescent="0.3">
      <c r="A31" s="77" t="s">
        <v>54</v>
      </c>
      <c r="B31" s="158">
        <v>2019</v>
      </c>
      <c r="C31" s="158">
        <v>2020</v>
      </c>
      <c r="D31" s="158">
        <v>2021</v>
      </c>
      <c r="E31" s="56"/>
      <c r="F31" s="56"/>
      <c r="G31" s="56"/>
      <c r="H31" s="56"/>
      <c r="I31" s="56"/>
    </row>
    <row r="32" spans="1:15" ht="16.5" hidden="1" x14ac:dyDescent="0.3">
      <c r="A32" s="78" t="s">
        <v>53</v>
      </c>
      <c r="B32" s="159">
        <v>500000</v>
      </c>
      <c r="C32" s="159">
        <v>500000</v>
      </c>
      <c r="D32" s="159">
        <v>500000</v>
      </c>
      <c r="E32" s="56"/>
      <c r="F32" s="56"/>
      <c r="G32" s="56"/>
      <c r="H32" s="56"/>
      <c r="I32" s="56"/>
    </row>
    <row r="33" spans="1:9" ht="16.5" hidden="1" x14ac:dyDescent="0.3">
      <c r="A33" s="78" t="s">
        <v>52</v>
      </c>
      <c r="B33" s="160">
        <v>0.14099999999999999</v>
      </c>
      <c r="C33" s="160">
        <v>0.14099999999999999</v>
      </c>
      <c r="D33" s="160">
        <v>0.14099999999999999</v>
      </c>
      <c r="E33" s="56"/>
      <c r="F33" s="56"/>
      <c r="G33" s="56"/>
      <c r="H33" s="56"/>
      <c r="I33" s="56"/>
    </row>
    <row r="34" spans="1:9" ht="16.5" hidden="1" x14ac:dyDescent="0.3">
      <c r="A34" s="78" t="s">
        <v>51</v>
      </c>
      <c r="B34" s="160">
        <v>0.106</v>
      </c>
      <c r="C34" s="160">
        <v>0.106</v>
      </c>
      <c r="D34" s="160">
        <v>0.106</v>
      </c>
      <c r="E34" s="56"/>
      <c r="F34" s="56"/>
      <c r="G34" s="56"/>
      <c r="H34" s="56"/>
      <c r="I34" s="56"/>
    </row>
    <row r="35" spans="1:9" ht="16.5" x14ac:dyDescent="0.3">
      <c r="A35" s="56"/>
      <c r="B35" s="56"/>
      <c r="C35" s="56"/>
      <c r="D35" s="56"/>
      <c r="E35" s="56"/>
      <c r="F35" s="56"/>
      <c r="G35" s="56"/>
      <c r="H35" s="56"/>
      <c r="I35" s="56"/>
    </row>
    <row r="36" spans="1:9" ht="16.5" x14ac:dyDescent="0.3">
      <c r="A36" s="56"/>
      <c r="B36" s="56"/>
      <c r="C36" s="56"/>
      <c r="D36" s="56"/>
      <c r="E36" s="56"/>
      <c r="F36" s="56"/>
      <c r="G36" s="56"/>
      <c r="H36" s="56"/>
      <c r="I36" s="56"/>
    </row>
  </sheetData>
  <sheetProtection selectLockedCells="1"/>
  <mergeCells count="7">
    <mergeCell ref="F3:G3"/>
    <mergeCell ref="F13:F14"/>
    <mergeCell ref="F5:G5"/>
    <mergeCell ref="H3:J3"/>
    <mergeCell ref="F7:G7"/>
    <mergeCell ref="H7:J7"/>
    <mergeCell ref="H5:I5"/>
  </mergeCells>
  <pageMargins left="0.78740157499999996" right="0.25" top="0.43" bottom="0.63" header="0.17" footer="0.3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57</vt:i4>
      </vt:variant>
    </vt:vector>
  </HeadingPairs>
  <TitlesOfParts>
    <vt:vector size="59" baseType="lpstr">
      <vt:lpstr>Avstemming arbeidsgiveravgift</vt:lpstr>
      <vt:lpstr>Beregning aga sone 1a</vt:lpstr>
      <vt:lpstr>'Avstemming arbeidsgiveravgift'!Ar</vt:lpstr>
      <vt:lpstr>'Beregning aga sone 1a'!Ar</vt:lpstr>
      <vt:lpstr>Firmanavn</vt:lpstr>
      <vt:lpstr>'Avstemming arbeidsgiveravgift'!FullSats_S_1</vt:lpstr>
      <vt:lpstr>'Beregning aga sone 1a'!FullSats_S_1</vt:lpstr>
      <vt:lpstr>'Avstemming arbeidsgiveravgift'!FullSats_S_2</vt:lpstr>
      <vt:lpstr>'Beregning aga sone 1a'!FullSats_S_2</vt:lpstr>
      <vt:lpstr>'Avstemming arbeidsgiveravgift'!FullSats_S_3</vt:lpstr>
      <vt:lpstr>'Beregning aga sone 1a'!FullSats_S_3</vt:lpstr>
      <vt:lpstr>'Avstemming arbeidsgiveravgift'!FullSats_S_4</vt:lpstr>
      <vt:lpstr>'Beregning aga sone 1a'!FullSats_S_4</vt:lpstr>
      <vt:lpstr>FullSats_S_4a</vt:lpstr>
      <vt:lpstr>'Avstemming arbeidsgiveravgift'!FullSats_S_5</vt:lpstr>
      <vt:lpstr>'Beregning aga sone 1a'!FullSats_S_5</vt:lpstr>
      <vt:lpstr>'Avstemming arbeidsgiveravgift'!O62_FullSats_S_1</vt:lpstr>
      <vt:lpstr>'Beregning aga sone 1a'!O62_FullSats_S_1</vt:lpstr>
      <vt:lpstr>'Avstemming arbeidsgiveravgift'!O62_FullSats_S_2</vt:lpstr>
      <vt:lpstr>'Beregning aga sone 1a'!O62_FullSats_S_2</vt:lpstr>
      <vt:lpstr>'Avstemming arbeidsgiveravgift'!O62_FullSats_S_3</vt:lpstr>
      <vt:lpstr>'Beregning aga sone 1a'!O62_FullSats_S_3</vt:lpstr>
      <vt:lpstr>'Avstemming arbeidsgiveravgift'!O62_FullSats_S_4</vt:lpstr>
      <vt:lpstr>'Beregning aga sone 1a'!O62_FullSats_S_4</vt:lpstr>
      <vt:lpstr>'Avstemming arbeidsgiveravgift'!O62_OvgSats_S_1</vt:lpstr>
      <vt:lpstr>'Beregning aga sone 1a'!O62_OvgSats_S_1</vt:lpstr>
      <vt:lpstr>'Avstemming arbeidsgiveravgift'!O62_OvgSats_S_2</vt:lpstr>
      <vt:lpstr>'Beregning aga sone 1a'!O62_OvgSats_S_2</vt:lpstr>
      <vt:lpstr>'Avstemming arbeidsgiveravgift'!O62_OvgSats_S_3</vt:lpstr>
      <vt:lpstr>'Beregning aga sone 1a'!O62_OvgSats_S_3</vt:lpstr>
      <vt:lpstr>'Avstemming arbeidsgiveravgift'!O62_OvgSats_S_4</vt:lpstr>
      <vt:lpstr>'Beregning aga sone 1a'!O62_OvgSats_S_4</vt:lpstr>
      <vt:lpstr>'Avstemming arbeidsgiveravgift'!O62RedSats_S_1</vt:lpstr>
      <vt:lpstr>'Beregning aga sone 1a'!O62RedSats_S_1</vt:lpstr>
      <vt:lpstr>'Avstemming arbeidsgiveravgift'!O62RedSats_S_2</vt:lpstr>
      <vt:lpstr>'Beregning aga sone 1a'!O62RedSats_S_2</vt:lpstr>
      <vt:lpstr>'Avstemming arbeidsgiveravgift'!O62RedSats_S_3</vt:lpstr>
      <vt:lpstr>'Beregning aga sone 1a'!O62RedSats_S_3</vt:lpstr>
      <vt:lpstr>'Avstemming arbeidsgiveravgift'!O62RedSats_S_4</vt:lpstr>
      <vt:lpstr>'Beregning aga sone 1a'!O62RedSats_S_4</vt:lpstr>
      <vt:lpstr>'Avstemming arbeidsgiveravgift'!OvgSats_S_1</vt:lpstr>
      <vt:lpstr>'Beregning aga sone 1a'!OvgSats_S_1</vt:lpstr>
      <vt:lpstr>'Avstemming arbeidsgiveravgift'!OvgSats_S_2</vt:lpstr>
      <vt:lpstr>'Beregning aga sone 1a'!OvgSats_S_2</vt:lpstr>
      <vt:lpstr>'Avstemming arbeidsgiveravgift'!OvgSats_S_3</vt:lpstr>
      <vt:lpstr>'Beregning aga sone 1a'!OvgSats_S_3</vt:lpstr>
      <vt:lpstr>'Avstemming arbeidsgiveravgift'!OvgSats_S_4</vt:lpstr>
      <vt:lpstr>'Beregning aga sone 1a'!OvgSats_S_4</vt:lpstr>
      <vt:lpstr>'Avstemming arbeidsgiveravgift'!RedSats_S_1</vt:lpstr>
      <vt:lpstr>'Beregning aga sone 1a'!RedSats_S_1</vt:lpstr>
      <vt:lpstr>'Avstemming arbeidsgiveravgift'!RedSats_S_2</vt:lpstr>
      <vt:lpstr>'Beregning aga sone 1a'!RedSats_S_2</vt:lpstr>
      <vt:lpstr>'Avstemming arbeidsgiveravgift'!RedSats_S_3</vt:lpstr>
      <vt:lpstr>'Beregning aga sone 1a'!RedSats_S_3</vt:lpstr>
      <vt:lpstr>'Avstemming arbeidsgiveravgift'!RedSats_S_4</vt:lpstr>
      <vt:lpstr>'Beregning aga sone 1a'!RedSats_S_4</vt:lpstr>
      <vt:lpstr>Utarb_dato</vt:lpstr>
      <vt:lpstr>'Avstemming arbeidsgiveravgift'!Utskriftsområde</vt:lpstr>
      <vt:lpstr>'Beregning aga sone 1a'!Utskriftsområde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Dagfinn Millerjord</dc:creator>
  <cp:lastModifiedBy>Magnus Tønnessen</cp:lastModifiedBy>
  <cp:lastPrinted>2017-10-05T13:29:24Z</cp:lastPrinted>
  <dcterms:created xsi:type="dcterms:W3CDTF">2009-01-22T07:40:33Z</dcterms:created>
  <dcterms:modified xsi:type="dcterms:W3CDTF">2022-01-13T08:42:42Z</dcterms:modified>
</cp:coreProperties>
</file>